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threadedComments/threadedComment4.xml" ContentType="application/vnd.ms-excel.threadedcomments+xml"/>
  <Override PartName="/xl/threadedComments/threadedComment5.xml" ContentType="application/vnd.ms-excel.threaded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persons/person.xml" ContentType="application/vnd.ms-excel.person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 activeTab="11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 класс" sheetId="16" r:id="rId10"/>
    <sheet name="11 класс" sheetId="17" r:id="rId11"/>
    <sheet name="ИТОГ" sheetId="19" r:id="rId12"/>
  </sheets>
  <definedNames>
    <definedName name="_xlnm._FilterDatabase" localSheetId="0" hidden="1">'1 класс'!$H$1:$H$507</definedName>
    <definedName name="_xlnm._FilterDatabase" localSheetId="9" hidden="1">'10 класс'!$J$1:$J$506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1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8" i="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J11"/>
  <c r="H8" i="4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8" i="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46" i="1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39"/>
  <c r="D21" i="19"/>
  <c r="C21"/>
  <c r="E20"/>
  <c r="E19"/>
  <c r="E18"/>
  <c r="E17"/>
  <c r="E16"/>
  <c r="E15"/>
  <c r="E14"/>
  <c r="E13"/>
  <c r="E12"/>
  <c r="E11"/>
  <c r="E10"/>
  <c r="E21" l="1"/>
  <c r="G43" i="1" l="1"/>
  <c r="H43" s="1"/>
  <c r="G44"/>
  <c r="H44" s="1"/>
  <c r="G45"/>
  <c r="H49"/>
  <c r="H57"/>
  <c r="H65"/>
  <c r="H73"/>
  <c r="H81"/>
  <c r="H89"/>
  <c r="H97"/>
  <c r="H105"/>
  <c r="H113"/>
  <c r="H121"/>
  <c r="H129"/>
  <c r="H137"/>
  <c r="H145"/>
  <c r="H153"/>
  <c r="H161"/>
  <c r="H169"/>
  <c r="H177"/>
  <c r="H185"/>
  <c r="H193"/>
  <c r="H201"/>
  <c r="H209"/>
  <c r="H217"/>
  <c r="H225"/>
  <c r="H233"/>
  <c r="H241"/>
  <c r="H249"/>
  <c r="H257"/>
  <c r="H265"/>
  <c r="H273"/>
  <c r="H281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45"/>
  <c r="H46"/>
  <c r="H47"/>
  <c r="H48"/>
  <c r="H50"/>
  <c r="H51"/>
  <c r="H52"/>
  <c r="H53"/>
  <c r="H54"/>
  <c r="H55"/>
  <c r="H56"/>
  <c r="H58"/>
  <c r="H59"/>
  <c r="H60"/>
  <c r="H61"/>
  <c r="H62"/>
  <c r="H63"/>
  <c r="H64"/>
  <c r="H66"/>
  <c r="H67"/>
  <c r="H68"/>
  <c r="H69"/>
  <c r="H70"/>
  <c r="H71"/>
  <c r="H72"/>
  <c r="H74"/>
  <c r="H75"/>
  <c r="H76"/>
  <c r="H77"/>
  <c r="H78"/>
  <c r="H79"/>
  <c r="H80"/>
  <c r="H82"/>
  <c r="H83"/>
  <c r="H84"/>
  <c r="H85"/>
  <c r="H86"/>
  <c r="H87"/>
  <c r="H88"/>
  <c r="H90"/>
  <c r="H91"/>
  <c r="H92"/>
  <c r="H93"/>
  <c r="H94"/>
  <c r="H95"/>
  <c r="H96"/>
  <c r="H98"/>
  <c r="H99"/>
  <c r="H100"/>
  <c r="H101"/>
  <c r="H102"/>
  <c r="H103"/>
  <c r="H104"/>
  <c r="H106"/>
  <c r="H107"/>
  <c r="H108"/>
  <c r="H109"/>
  <c r="H110"/>
  <c r="H111"/>
  <c r="H112"/>
  <c r="H114"/>
  <c r="H115"/>
  <c r="H116"/>
  <c r="H117"/>
  <c r="H118"/>
  <c r="H119"/>
  <c r="H120"/>
  <c r="H122"/>
  <c r="H123"/>
  <c r="H124"/>
  <c r="H125"/>
  <c r="H126"/>
  <c r="H127"/>
  <c r="H128"/>
  <c r="H130"/>
  <c r="H131"/>
  <c r="H132"/>
  <c r="H133"/>
  <c r="H134"/>
  <c r="H135"/>
  <c r="H136"/>
  <c r="H138"/>
  <c r="H139"/>
  <c r="H140"/>
  <c r="H141"/>
  <c r="H142"/>
  <c r="H143"/>
  <c r="H144"/>
  <c r="H146"/>
  <c r="H147"/>
  <c r="H148"/>
  <c r="H149"/>
  <c r="H150"/>
  <c r="H151"/>
  <c r="H152"/>
  <c r="H154"/>
  <c r="H155"/>
  <c r="H156"/>
  <c r="H157"/>
  <c r="H158"/>
  <c r="H159"/>
  <c r="H160"/>
  <c r="H162"/>
  <c r="H163"/>
  <c r="H164"/>
  <c r="H165"/>
  <c r="H166"/>
  <c r="H167"/>
  <c r="H168"/>
  <c r="H170"/>
  <c r="H171"/>
  <c r="H172"/>
  <c r="H173"/>
  <c r="H174"/>
  <c r="H175"/>
  <c r="H176"/>
  <c r="H178"/>
  <c r="H179"/>
  <c r="H180"/>
  <c r="H181"/>
  <c r="H182"/>
  <c r="H183"/>
  <c r="H184"/>
  <c r="H186"/>
  <c r="H187"/>
  <c r="H188"/>
  <c r="H189"/>
  <c r="H190"/>
  <c r="H191"/>
  <c r="H192"/>
  <c r="H194"/>
  <c r="H195"/>
  <c r="H196"/>
  <c r="H197"/>
  <c r="H198"/>
  <c r="H199"/>
  <c r="H200"/>
  <c r="H202"/>
  <c r="H203"/>
  <c r="H204"/>
  <c r="H205"/>
  <c r="H206"/>
  <c r="H207"/>
  <c r="H208"/>
  <c r="H210"/>
  <c r="H211"/>
  <c r="H212"/>
  <c r="H213"/>
  <c r="H214"/>
  <c r="H215"/>
  <c r="H216"/>
  <c r="H218"/>
  <c r="H219"/>
  <c r="H220"/>
  <c r="H221"/>
  <c r="H222"/>
  <c r="H223"/>
  <c r="H224"/>
  <c r="H226"/>
  <c r="H227"/>
  <c r="H228"/>
  <c r="H229"/>
  <c r="H230"/>
  <c r="H231"/>
  <c r="H232"/>
  <c r="H234"/>
  <c r="H235"/>
  <c r="H236"/>
  <c r="H237"/>
  <c r="H238"/>
  <c r="H239"/>
  <c r="H240"/>
  <c r="H242"/>
  <c r="H243"/>
  <c r="H244"/>
  <c r="H245"/>
  <c r="H246"/>
  <c r="H247"/>
  <c r="H248"/>
  <c r="H250"/>
  <c r="H251"/>
  <c r="H252"/>
  <c r="H253"/>
  <c r="H254"/>
  <c r="H255"/>
  <c r="H256"/>
  <c r="H258"/>
  <c r="H259"/>
  <c r="H260"/>
  <c r="H261"/>
  <c r="H262"/>
  <c r="H263"/>
  <c r="H264"/>
  <c r="H266"/>
  <c r="H267"/>
  <c r="H268"/>
  <c r="H269"/>
  <c r="H270"/>
  <c r="H271"/>
  <c r="H272"/>
  <c r="H274"/>
  <c r="H275"/>
  <c r="H276"/>
  <c r="H277"/>
  <c r="H278"/>
  <c r="H279"/>
  <c r="H280"/>
  <c r="H282"/>
  <c r="H283"/>
  <c r="H284"/>
  <c r="H285"/>
  <c r="H286"/>
  <c r="H287"/>
  <c r="H288"/>
  <c r="H290"/>
  <c r="H291"/>
  <c r="H292"/>
  <c r="H293"/>
  <c r="H294"/>
  <c r="H295"/>
  <c r="H296"/>
  <c r="H298"/>
  <c r="H299"/>
  <c r="H300"/>
  <c r="H301"/>
  <c r="H302"/>
  <c r="H303"/>
  <c r="H304"/>
  <c r="H306"/>
  <c r="H307"/>
  <c r="H308"/>
  <c r="H309"/>
  <c r="H310"/>
  <c r="H311"/>
  <c r="H312"/>
  <c r="H314"/>
  <c r="H315"/>
  <c r="H316"/>
  <c r="H317"/>
  <c r="H318"/>
  <c r="H319"/>
  <c r="H320"/>
  <c r="H322"/>
  <c r="H323"/>
  <c r="H324"/>
  <c r="H325"/>
  <c r="H326"/>
  <c r="H327"/>
  <c r="H328"/>
  <c r="H330"/>
  <c r="H331"/>
  <c r="H332"/>
  <c r="H333"/>
  <c r="H334"/>
  <c r="H335"/>
  <c r="H336"/>
  <c r="H338"/>
  <c r="H339"/>
  <c r="H340"/>
  <c r="H341"/>
  <c r="H342"/>
  <c r="H343"/>
  <c r="H344"/>
  <c r="H346"/>
  <c r="H347"/>
  <c r="H348"/>
  <c r="H349"/>
  <c r="H350"/>
  <c r="H351"/>
  <c r="H352"/>
  <c r="H354"/>
  <c r="H355"/>
  <c r="H356"/>
  <c r="H357"/>
  <c r="H358"/>
  <c r="H359"/>
  <c r="H360"/>
  <c r="H362"/>
  <c r="H363"/>
  <c r="H364"/>
  <c r="H365"/>
  <c r="H366"/>
  <c r="H367"/>
  <c r="H368"/>
  <c r="H370"/>
  <c r="H371"/>
  <c r="H372"/>
  <c r="H373"/>
  <c r="H374"/>
  <c r="H375"/>
  <c r="H376"/>
  <c r="H378"/>
  <c r="H379"/>
  <c r="H380"/>
  <c r="H381"/>
  <c r="H382"/>
  <c r="H383"/>
  <c r="H384"/>
  <c r="H386"/>
  <c r="H387"/>
  <c r="H388"/>
  <c r="H389"/>
  <c r="H390"/>
  <c r="H391"/>
  <c r="H392"/>
  <c r="H394"/>
  <c r="H395"/>
  <c r="H396"/>
  <c r="H397"/>
  <c r="H398"/>
  <c r="H399"/>
  <c r="H400"/>
  <c r="H402"/>
  <c r="H403"/>
  <c r="H404"/>
  <c r="H405"/>
  <c r="H406"/>
  <c r="H407"/>
  <c r="H408"/>
  <c r="H410"/>
  <c r="H411"/>
  <c r="H412"/>
  <c r="H413"/>
  <c r="H414"/>
  <c r="H415"/>
  <c r="H416"/>
  <c r="H418"/>
  <c r="H419"/>
  <c r="H420"/>
  <c r="H421"/>
  <c r="H422"/>
  <c r="H423"/>
  <c r="H424"/>
  <c r="H426"/>
  <c r="H427"/>
  <c r="H428"/>
  <c r="H429"/>
  <c r="H430"/>
  <c r="H431"/>
  <c r="H432"/>
  <c r="H434"/>
  <c r="H435"/>
  <c r="H436"/>
  <c r="H437"/>
  <c r="H438"/>
  <c r="H439"/>
  <c r="H440"/>
  <c r="H442"/>
  <c r="H443"/>
  <c r="H444"/>
  <c r="H445"/>
  <c r="H446"/>
  <c r="H447"/>
  <c r="H448"/>
  <c r="H450"/>
  <c r="H451"/>
  <c r="H452"/>
  <c r="H453"/>
  <c r="H454"/>
  <c r="H455"/>
  <c r="H456"/>
  <c r="H458"/>
  <c r="H459"/>
  <c r="H460"/>
  <c r="H461"/>
  <c r="H462"/>
  <c r="H463"/>
  <c r="H464"/>
  <c r="H466"/>
  <c r="H467"/>
  <c r="H468"/>
  <c r="H469"/>
  <c r="H470"/>
  <c r="H471"/>
  <c r="H472"/>
  <c r="H474"/>
  <c r="H475"/>
  <c r="H476"/>
  <c r="H477"/>
  <c r="H478"/>
  <c r="H479"/>
  <c r="H480"/>
  <c r="H482"/>
  <c r="H483"/>
  <c r="H484"/>
  <c r="H485"/>
  <c r="H486"/>
  <c r="H487"/>
  <c r="H488"/>
  <c r="H490"/>
  <c r="H491"/>
  <c r="H492"/>
  <c r="H493"/>
  <c r="H494"/>
  <c r="H495"/>
  <c r="H496"/>
  <c r="H498"/>
  <c r="H499"/>
  <c r="H500"/>
  <c r="H501"/>
  <c r="H502"/>
  <c r="H503"/>
  <c r="H504"/>
  <c r="H506"/>
  <c r="H507"/>
  <c r="K2" i="17" l="1"/>
  <c r="J47" i="16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6" i="17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J46" i="1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5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4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3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J506" i="12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7"/>
  <c r="J7" s="1"/>
  <c r="K2"/>
  <c r="K2" i="5"/>
  <c r="J2" i="4"/>
  <c r="I2" i="3"/>
  <c r="H159" i="2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I2"/>
  <c r="I2" i="1"/>
  <c r="G8"/>
  <c r="H8" s="1"/>
  <c r="G9"/>
  <c r="H9" s="1"/>
  <c r="L2" i="15" l="1"/>
  <c r="H18" i="19" s="1"/>
  <c r="N2" i="12"/>
  <c r="L15" i="19" s="1"/>
  <c r="O2" i="17"/>
  <c r="N2"/>
  <c r="L20" i="19" s="1"/>
  <c r="M2" i="17"/>
  <c r="J20" i="19" s="1"/>
  <c r="L2" i="17"/>
  <c r="H20" i="19" s="1"/>
  <c r="N2" i="16"/>
  <c r="L19" i="19" s="1"/>
  <c r="M2" i="16"/>
  <c r="J19" i="19" s="1"/>
  <c r="L2" i="16"/>
  <c r="H19" i="19" s="1"/>
  <c r="O2" i="16"/>
  <c r="M2" i="15"/>
  <c r="J18" i="19" s="1"/>
  <c r="N2" i="15"/>
  <c r="L18" i="19" s="1"/>
  <c r="O2" i="15"/>
  <c r="M2" i="14"/>
  <c r="J17" i="19" s="1"/>
  <c r="L2" i="14"/>
  <c r="H17" i="19" s="1"/>
  <c r="N2" i="14"/>
  <c r="L17" i="19" s="1"/>
  <c r="O2" i="14"/>
  <c r="O2" i="13"/>
  <c r="N2"/>
  <c r="L16" i="19" s="1"/>
  <c r="L2" i="13"/>
  <c r="H16" i="19" s="1"/>
  <c r="M2" i="13"/>
  <c r="J16" i="19" s="1"/>
  <c r="O2" i="12"/>
  <c r="M2"/>
  <c r="J15" i="19" s="1"/>
  <c r="L2" i="12"/>
  <c r="H15" i="19" s="1"/>
  <c r="M20" l="1"/>
  <c r="N20"/>
  <c r="F20"/>
  <c r="F18"/>
  <c r="I18" s="1"/>
  <c r="N18"/>
  <c r="F17"/>
  <c r="I17" s="1"/>
  <c r="N17"/>
  <c r="N16"/>
  <c r="F16"/>
  <c r="G16" s="1"/>
  <c r="F15"/>
  <c r="K15" s="1"/>
  <c r="N15"/>
  <c r="I15"/>
  <c r="F19"/>
  <c r="G19" s="1"/>
  <c r="N19"/>
  <c r="J8" i="5"/>
  <c r="J9"/>
  <c r="J10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I7"/>
  <c r="J7" s="1"/>
  <c r="I8" i="4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H7"/>
  <c r="I7" s="1"/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G7"/>
  <c r="H7" s="1"/>
  <c r="H9" i="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G8"/>
  <c r="H8" s="1"/>
  <c r="G10" i="1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H39"/>
  <c r="G40"/>
  <c r="H40" s="1"/>
  <c r="G41"/>
  <c r="H41" s="1"/>
  <c r="G42"/>
  <c r="H42" s="1"/>
  <c r="K16" i="19" l="1"/>
  <c r="M16"/>
  <c r="I20"/>
  <c r="G20"/>
  <c r="K20"/>
  <c r="M18"/>
  <c r="G18"/>
  <c r="K18"/>
  <c r="K17"/>
  <c r="M17"/>
  <c r="G17"/>
  <c r="I16"/>
  <c r="M15"/>
  <c r="G15"/>
  <c r="J2" i="1"/>
  <c r="H10" i="19" s="1"/>
  <c r="M19"/>
  <c r="I19"/>
  <c r="K19"/>
  <c r="K2" i="4"/>
  <c r="H13" i="19" s="1"/>
  <c r="M2" i="3"/>
  <c r="L2"/>
  <c r="L12" i="19" s="1"/>
  <c r="K2" i="3"/>
  <c r="J12" i="19" s="1"/>
  <c r="J2" i="3"/>
  <c r="H12" i="19" s="1"/>
  <c r="L2" i="5"/>
  <c r="H14" i="19" s="1"/>
  <c r="N2" i="5"/>
  <c r="L14" i="19" s="1"/>
  <c r="M2" i="5"/>
  <c r="J14" i="19" s="1"/>
  <c r="O2" i="5"/>
  <c r="L2" i="4"/>
  <c r="J13" i="19" s="1"/>
  <c r="M2" i="4"/>
  <c r="L13" i="19" s="1"/>
  <c r="N2" i="4"/>
  <c r="M2" i="2"/>
  <c r="J2"/>
  <c r="H11" i="19" s="1"/>
  <c r="L2" i="2"/>
  <c r="L11" i="19" s="1"/>
  <c r="K2" i="2"/>
  <c r="J11" i="19" s="1"/>
  <c r="M2" i="1"/>
  <c r="L2"/>
  <c r="L10" i="19" s="1"/>
  <c r="K2" i="1"/>
  <c r="J10" i="19" s="1"/>
  <c r="N14" l="1"/>
  <c r="F14"/>
  <c r="I14" s="1"/>
  <c r="N13"/>
  <c r="F13"/>
  <c r="I13" s="1"/>
  <c r="N12"/>
  <c r="F12"/>
  <c r="G12" s="1"/>
  <c r="N11"/>
  <c r="F11"/>
  <c r="G11" s="1"/>
  <c r="H21"/>
  <c r="J21"/>
  <c r="N10"/>
  <c r="L21"/>
  <c r="F10"/>
  <c r="K10" s="1"/>
  <c r="K14" l="1"/>
  <c r="G14"/>
  <c r="M14"/>
  <c r="M13"/>
  <c r="K13"/>
  <c r="G13"/>
  <c r="I12"/>
  <c r="M12"/>
  <c r="K12"/>
  <c r="I11"/>
  <c r="K11"/>
  <c r="M11"/>
  <c r="G10"/>
  <c r="F21"/>
  <c r="M21" s="1"/>
  <c r="I10"/>
  <c r="N21"/>
  <c r="M10"/>
  <c r="I21" l="1"/>
  <c r="G21"/>
  <c r="K21"/>
</calcChain>
</file>

<file path=xl/comments1.xml><?xml version="1.0" encoding="utf-8"?>
<comments xmlns="http://schemas.openxmlformats.org/spreadsheetml/2006/main">
  <authors>
    <author>tc={2AFBB4FD-8FBD-4440-BB51-DBE630AFF109}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10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1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2.xml><?xml version="1.0" encoding="utf-8"?>
<comments xmlns="http://schemas.openxmlformats.org/spreadsheetml/2006/main">
  <authors>
    <author>Skrynnikov Bogdan</author>
  </authors>
  <commentList>
    <comment ref="N9" authorId="0">
      <text>
        <r>
          <rPr>
            <i/>
            <sz val="9"/>
            <color indexed="81"/>
            <rFont val="Tahoma"/>
            <family val="2"/>
            <charset val="204"/>
          </rPr>
          <t>Количество сдавших тест не может превышать количество обучающихся с основной группой здоровья.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tc={469EE740-D403-4870-B33D-B90FD58A654D}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3.xml><?xml version="1.0" encoding="utf-8"?>
<comments xmlns="http://schemas.openxmlformats.org/spreadsheetml/2006/main">
  <authors>
    <author>tc={001F5D6F-E474-4285-B884-3A909F7C134E}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4.xml><?xml version="1.0" encoding="utf-8"?>
<comments xmlns="http://schemas.openxmlformats.org/spreadsheetml/2006/main">
  <authors>
    <author>tc={B8BF78B8-9548-4E89-96CF-29C3ACC7E1F3}</author>
  </authors>
  <commentList>
    <comment ref="I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5 - низкий уровень
от 6 до 10 - средний уровень
от 11 до 15 - высокий уровень
</t>
        </r>
      </text>
    </comment>
  </commentList>
</comments>
</file>

<file path=xl/comments5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6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7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8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9.xml><?xml version="1.0" encoding="utf-8"?>
<comments xmlns="http://schemas.openxmlformats.org/spreadsheetml/2006/main">
  <authors>
    <author>tc={90A2D02F-0884-4675-8792-1FB251D12850}</author>
  </authors>
  <commentList>
    <comment ref="J2" author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sharedStrings.xml><?xml version="1.0" encoding="utf-8"?>
<sst xmlns="http://schemas.openxmlformats.org/spreadsheetml/2006/main" count="214" uniqueCount="57">
  <si>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</si>
  <si>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</si>
  <si>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</si>
  <si>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</si>
  <si>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</si>
  <si>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</si>
  <si>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</si>
  <si>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</si>
  <si>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</si>
  <si>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</si>
  <si>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</si>
  <si>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</si>
  <si>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</si>
  <si>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</si>
  <si>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</si>
  <si>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</si>
  <si>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</si>
  <si>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</si>
  <si>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</si>
  <si>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</si>
  <si>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</si>
  <si>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</si>
  <si>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</si>
  <si>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</si>
  <si>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</si>
  <si>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</si>
  <si>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</si>
  <si>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</si>
  <si>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</si>
  <si>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</si>
  <si>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</si>
  <si>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</si>
  <si>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</si>
  <si>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</si>
  <si>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</si>
  <si>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</si>
  <si>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</si>
  <si>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</si>
  <si>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</si>
  <si>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</si>
  <si>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</si>
  <si>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</si>
  <si>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</si>
  <si>
    <t>чел. бег 5х10 м</t>
  </si>
  <si>
    <t>бег Д - 500 м
бег М - 1000 м</t>
  </si>
  <si>
    <t>Киселев Андрей</t>
  </si>
  <si>
    <t>Моничев Егор</t>
  </si>
  <si>
    <t>Дейнека Марк</t>
  </si>
  <si>
    <t>Лагода Андрей</t>
  </si>
  <si>
    <t>Фомин Александр</t>
  </si>
  <si>
    <t>Магеррамов Тимур</t>
  </si>
  <si>
    <t>Александров Артем</t>
  </si>
  <si>
    <t>Пирон Герман</t>
  </si>
  <si>
    <t>Магеррамов Данила</t>
  </si>
  <si>
    <t>Морозова Екатерина</t>
  </si>
  <si>
    <t>Пониткин Андрей</t>
  </si>
  <si>
    <t>Андреева Анастасия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</si>
</sst>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5" applyNumberFormat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8" fillId="6" borderId="6" xfId="4" applyBorder="1" applyAlignment="1" applyProtection="1">
      <alignment horizontal="center"/>
      <protection hidden="1"/>
    </xf>
    <xf numFmtId="0" fontId="9" fillId="4" borderId="1" xfId="2" applyFont="1" applyBorder="1" applyAlignment="1">
      <alignment horizontal="center" vertical="center"/>
    </xf>
    <xf numFmtId="0" fontId="10" fillId="5" borderId="1" xfId="3" applyFont="1" applyBorder="1" applyAlignment="1" applyProtection="1">
      <alignment horizontal="center" vertical="center"/>
      <protection hidden="1"/>
    </xf>
    <xf numFmtId="0" fontId="11" fillId="3" borderId="1" xfId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8" fillId="6" borderId="5" xfId="4" applyAlignment="1">
      <alignment horizontal="center"/>
    </xf>
    <xf numFmtId="0" fontId="8" fillId="6" borderId="5" xfId="4" applyAlignment="1" applyProtection="1">
      <alignment horizontal="center"/>
      <protection hidden="1"/>
    </xf>
    <xf numFmtId="0" fontId="3" fillId="0" borderId="0" xfId="5" applyFont="1"/>
    <xf numFmtId="0" fontId="17" fillId="0" borderId="1" xfId="5" applyFont="1" applyBorder="1" applyAlignment="1" applyProtection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 wrapText="1"/>
    </xf>
    <xf numFmtId="0" fontId="1" fillId="8" borderId="1" xfId="5" applyFont="1" applyFill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  <protection locked="0"/>
    </xf>
    <xf numFmtId="10" fontId="14" fillId="9" borderId="1" xfId="5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 wrapText="1"/>
    </xf>
    <xf numFmtId="0" fontId="9" fillId="4" borderId="1" xfId="2" applyFont="1" applyBorder="1" applyAlignment="1" applyProtection="1">
      <alignment horizontal="center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4" fillId="9" borderId="1" xfId="5" applyFont="1" applyFill="1" applyBorder="1" applyAlignment="1" applyProtection="1">
      <alignment horizontal="center" vertical="center"/>
    </xf>
    <xf numFmtId="10" fontId="3" fillId="0" borderId="0" xfId="5" applyNumberFormat="1" applyFont="1"/>
    <xf numFmtId="0" fontId="4" fillId="9" borderId="1" xfId="5" applyFont="1" applyFill="1" applyBorder="1" applyAlignment="1" applyProtection="1">
      <alignment horizontal="center" vertical="center" wrapText="1"/>
    </xf>
    <xf numFmtId="0" fontId="4" fillId="9" borderId="1" xfId="5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2" fillId="0" borderId="1" xfId="5" applyBorder="1" applyAlignment="1"/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 wrapText="1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2" xfId="5" applyFont="1" applyBorder="1" applyAlignment="1">
      <alignment horizontal="center" vertical="center" textRotation="90"/>
    </xf>
    <xf numFmtId="0" fontId="1" fillId="0" borderId="3" xfId="5" applyFont="1" applyBorder="1" applyAlignment="1">
      <alignment horizontal="center" vertical="center" textRotation="90"/>
    </xf>
    <xf numFmtId="0" fontId="12" fillId="0" borderId="4" xfId="5" applyBorder="1" applyAlignment="1"/>
    <xf numFmtId="0" fontId="17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Alignment="1" applyProtection="1"/>
    <xf numFmtId="10" fontId="17" fillId="0" borderId="1" xfId="5" applyNumberFormat="1" applyFont="1" applyBorder="1" applyAlignment="1" applyProtection="1">
      <alignment horizontal="center" vertical="center" wrapText="1"/>
    </xf>
    <xf numFmtId="10" fontId="1" fillId="0" borderId="1" xfId="5" applyNumberFormat="1" applyFont="1" applyBorder="1" applyAlignment="1" applyProtection="1"/>
  </cellXfs>
  <cellStyles count="7">
    <cellStyle name="Вывод" xfId="4" builtinId="21"/>
    <cellStyle name="Нейтральный" xfId="3" builtinId="28"/>
    <cellStyle name="Обычный" xfId="0" builtinId="0"/>
    <cellStyle name="Обычный 2" xfId="5"/>
    <cellStyle name="Плохой" xfId="2" builtinId="27"/>
    <cellStyle name="Процентный 2" xfId="6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8"/>
  <sheetViews>
    <sheetView zoomScaleNormal="100" workbookViewId="0">
      <pane ySplit="7" topLeftCell="A8" activePane="bottomLeft" state="frozen"/>
      <selection pane="bottomLeft" activeCell="M2" sqref="M2"/>
    </sheetView>
  </sheetViews>
  <sheetFormatPr defaultRowHeight="15"/>
  <cols>
    <col min="1" max="1" width="5.140625" customWidth="1"/>
    <col min="2" max="2" width="32.7109375" customWidth="1"/>
    <col min="3" max="7" width="8.140625" customWidth="1"/>
    <col min="8" max="8" width="22.28515625" customWidth="1"/>
    <col min="9" max="9" width="15.5703125" customWidth="1"/>
    <col min="10" max="10" width="26.42578125" customWidth="1"/>
    <col min="11" max="11" width="27.140625" customWidth="1"/>
    <col min="12" max="12" width="28" customWidth="1"/>
    <col min="13" max="13" width="19" customWidth="1"/>
  </cols>
  <sheetData>
    <row r="1" spans="1:13" ht="30" customHeight="1">
      <c r="A1" s="35" t="s">
        <v>8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2</v>
      </c>
      <c r="J2" s="9">
        <f>COUNTIF(H8:H507,"*низкий*")</f>
        <v>0</v>
      </c>
      <c r="K2" s="10">
        <f>COUNTIF(H8:H507,"*средний*")</f>
        <v>1</v>
      </c>
      <c r="L2" s="11">
        <f>COUNTIF(H8:H507,"*высокий*")</f>
        <v>1</v>
      </c>
      <c r="M2" s="15">
        <f>COUNTIF(H8:H507,"НЕТ РЕЗУЛЬТАТА")</f>
        <v>498</v>
      </c>
    </row>
    <row r="3" spans="1:13" ht="22.5" customHeight="1">
      <c r="A3" s="36"/>
      <c r="B3" s="36"/>
      <c r="C3" s="36"/>
      <c r="D3" s="36"/>
      <c r="E3" s="36"/>
      <c r="F3" s="36"/>
      <c r="G3" s="32"/>
      <c r="H3" s="32"/>
      <c r="I3" s="2"/>
      <c r="J3" s="2"/>
      <c r="K3" s="2"/>
      <c r="L3" s="2"/>
    </row>
    <row r="4" spans="1:13" ht="22.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2"/>
      <c r="I4" s="2"/>
      <c r="J4" s="3"/>
      <c r="K4" s="3"/>
      <c r="L4" s="3"/>
    </row>
    <row r="5" spans="1:13">
      <c r="A5" s="36"/>
      <c r="B5" s="36"/>
      <c r="C5" s="37"/>
      <c r="D5" s="37"/>
      <c r="E5" s="37"/>
      <c r="F5" s="37"/>
      <c r="G5" s="32"/>
      <c r="H5" s="32"/>
      <c r="I5" s="2"/>
      <c r="J5" s="3"/>
      <c r="K5" s="3"/>
      <c r="L5" s="3"/>
    </row>
    <row r="6" spans="1:13">
      <c r="A6" s="36"/>
      <c r="B6" s="36"/>
      <c r="C6" s="37"/>
      <c r="D6" s="37"/>
      <c r="E6" s="37"/>
      <c r="F6" s="37"/>
      <c r="G6" s="32"/>
      <c r="H6" s="32"/>
      <c r="I6" s="2"/>
      <c r="J6" s="3"/>
      <c r="K6" s="3"/>
      <c r="L6" s="3"/>
    </row>
    <row r="7" spans="1:13">
      <c r="A7" s="36"/>
      <c r="B7" s="36"/>
      <c r="C7" s="37"/>
      <c r="D7" s="37"/>
      <c r="E7" s="37"/>
      <c r="F7" s="37"/>
      <c r="G7" s="33"/>
      <c r="H7" s="33"/>
      <c r="I7" s="2"/>
      <c r="J7" s="3"/>
      <c r="K7" s="3"/>
      <c r="L7" s="3"/>
    </row>
    <row r="8" spans="1:13" ht="27" customHeight="1">
      <c r="A8" s="1">
        <v>1</v>
      </c>
      <c r="B8" s="12" t="s">
        <v>45</v>
      </c>
      <c r="C8" s="6">
        <v>2</v>
      </c>
      <c r="D8" s="6">
        <v>1</v>
      </c>
      <c r="E8" s="6">
        <v>3</v>
      </c>
      <c r="F8" s="6">
        <v>3</v>
      </c>
      <c r="G8" s="5">
        <f>IF(AND(SUM(C8:F8)&lt;=12,(SUM(C8:F8)&gt;=0)),SUM(C8:F8),"Сумма баллов не может быть больше 12")</f>
        <v>9</v>
      </c>
      <c r="H8" s="4" t="str">
        <f>IF(AND(G8&lt;5,G8&gt;0),"НИЗКИЙ",IF(AND(G8&lt;9,G8&gt;=5),"СРЕДНИЙ",IF(AND(G8&lt;13,G8&gt;=9),"ВЫСОКИЙ",IF(AND(G8&lt;5,G8=0),"НЕТ РЕЗУЛЬТАТА","ОШИБКА"))))</f>
        <v>ВЫСОКИЙ</v>
      </c>
    </row>
    <row r="9" spans="1:13" ht="27" customHeight="1">
      <c r="A9" s="1">
        <v>2</v>
      </c>
      <c r="B9" s="12" t="s">
        <v>46</v>
      </c>
      <c r="C9" s="6">
        <v>2</v>
      </c>
      <c r="D9" s="6">
        <v>1</v>
      </c>
      <c r="E9" s="6">
        <v>2</v>
      </c>
      <c r="F9" s="6">
        <v>2</v>
      </c>
      <c r="G9" s="5">
        <f>IF(AND(SUM(C9:F9)&lt;=12,(SUM(C9:F9)&gt;=0)),SUM(C9:F9),"Сумма баллов не может быть больше 12")</f>
        <v>7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7" customHeight="1">
      <c r="A10" s="1">
        <v>3</v>
      </c>
      <c r="B10" s="12"/>
      <c r="C10" s="6"/>
      <c r="D10" s="6"/>
      <c r="E10" s="6"/>
      <c r="F10" s="6"/>
      <c r="G10" s="5">
        <f t="shared" ref="G10:G73" si="1">IF(AND(SUM(C10:F10)&lt;=12,(SUM(C10:F10)&gt;=0)),SUM(C10:F10),"Сумма баллов не может быть больше 12")</f>
        <v>0</v>
      </c>
      <c r="H10" s="4" t="str">
        <f t="shared" si="0"/>
        <v>НЕТ РЕЗУЛЬТАТА</v>
      </c>
    </row>
    <row r="11" spans="1:13" ht="27" customHeight="1">
      <c r="A11" s="1">
        <v>4</v>
      </c>
      <c r="B11" s="12"/>
      <c r="C11" s="6"/>
      <c r="D11" s="6"/>
      <c r="E11" s="6"/>
      <c r="F11" s="6"/>
      <c r="G11" s="5">
        <f t="shared" si="1"/>
        <v>0</v>
      </c>
      <c r="H11" s="4" t="str">
        <f t="shared" si="0"/>
        <v>НЕТ РЕЗУЛЬТАТА</v>
      </c>
    </row>
    <row r="12" spans="1:13" ht="27" customHeight="1">
      <c r="A12" s="1">
        <v>5</v>
      </c>
      <c r="B12" s="12"/>
      <c r="C12" s="6"/>
      <c r="D12" s="6"/>
      <c r="E12" s="6"/>
      <c r="F12" s="6"/>
      <c r="G12" s="5">
        <f t="shared" si="1"/>
        <v>0</v>
      </c>
      <c r="H12" s="4" t="str">
        <f t="shared" si="0"/>
        <v>НЕТ РЕЗУЛЬТАТА</v>
      </c>
    </row>
    <row r="13" spans="1:13" ht="27" customHeight="1">
      <c r="A13" s="1">
        <v>6</v>
      </c>
      <c r="B13" s="12"/>
      <c r="C13" s="6"/>
      <c r="D13" s="6"/>
      <c r="E13" s="6"/>
      <c r="F13" s="6"/>
      <c r="G13" s="5">
        <f t="shared" si="1"/>
        <v>0</v>
      </c>
      <c r="H13" s="4" t="str">
        <f t="shared" si="0"/>
        <v>НЕТ РЕЗУЛЬТАТА</v>
      </c>
    </row>
    <row r="14" spans="1:13" ht="27" customHeight="1">
      <c r="A14" s="1">
        <v>7</v>
      </c>
      <c r="B14" s="12"/>
      <c r="C14" s="6"/>
      <c r="D14" s="6"/>
      <c r="E14" s="6"/>
      <c r="F14" s="6"/>
      <c r="G14" s="5">
        <f t="shared" si="1"/>
        <v>0</v>
      </c>
      <c r="H14" s="4" t="str">
        <f t="shared" si="0"/>
        <v>НЕТ РЕЗУЛЬТАТА</v>
      </c>
    </row>
    <row r="15" spans="1:13" ht="27" customHeight="1">
      <c r="A15" s="1">
        <v>8</v>
      </c>
      <c r="B15" s="12"/>
      <c r="C15" s="6"/>
      <c r="D15" s="6"/>
      <c r="E15" s="6"/>
      <c r="F15" s="6"/>
      <c r="G15" s="5">
        <f t="shared" si="1"/>
        <v>0</v>
      </c>
      <c r="H15" s="4" t="str">
        <f t="shared" si="0"/>
        <v>НЕТ РЕЗУЛЬТАТА</v>
      </c>
    </row>
    <row r="16" spans="1:13" ht="27" customHeight="1">
      <c r="A16" s="1">
        <v>9</v>
      </c>
      <c r="B16" s="12"/>
      <c r="C16" s="6"/>
      <c r="D16" s="6"/>
      <c r="E16" s="6"/>
      <c r="F16" s="6"/>
      <c r="G16" s="5">
        <f t="shared" si="1"/>
        <v>0</v>
      </c>
      <c r="H16" s="4" t="str">
        <f t="shared" si="0"/>
        <v>НЕТ РЕЗУЛЬТАТА</v>
      </c>
    </row>
    <row r="17" spans="1:8" ht="27" customHeight="1">
      <c r="A17" s="1">
        <v>10</v>
      </c>
      <c r="B17" s="12"/>
      <c r="C17" s="6"/>
      <c r="D17" s="6"/>
      <c r="E17" s="6"/>
      <c r="F17" s="6"/>
      <c r="G17" s="5">
        <f t="shared" si="1"/>
        <v>0</v>
      </c>
      <c r="H17" s="4" t="str">
        <f t="shared" si="0"/>
        <v>НЕТ РЕЗУЛЬТАТА</v>
      </c>
    </row>
    <row r="18" spans="1:8" ht="27" customHeight="1">
      <c r="A18" s="1">
        <v>11</v>
      </c>
      <c r="B18" s="12"/>
      <c r="C18" s="6"/>
      <c r="D18" s="6"/>
      <c r="E18" s="6"/>
      <c r="F18" s="6"/>
      <c r="G18" s="5">
        <f t="shared" si="1"/>
        <v>0</v>
      </c>
      <c r="H18" s="4" t="str">
        <f t="shared" si="0"/>
        <v>НЕТ РЕЗУЛЬТАТА</v>
      </c>
    </row>
    <row r="19" spans="1:8" ht="27" customHeight="1">
      <c r="A19" s="1">
        <v>12</v>
      </c>
      <c r="B19" s="12"/>
      <c r="C19" s="6"/>
      <c r="D19" s="6"/>
      <c r="E19" s="6"/>
      <c r="F19" s="6"/>
      <c r="G19" s="5">
        <f t="shared" si="1"/>
        <v>0</v>
      </c>
      <c r="H19" s="4" t="str">
        <f t="shared" si="0"/>
        <v>НЕТ РЕЗУЛЬТАТА</v>
      </c>
    </row>
    <row r="20" spans="1:8" ht="27" customHeight="1">
      <c r="A20" s="1">
        <v>13</v>
      </c>
      <c r="B20" s="12"/>
      <c r="C20" s="6"/>
      <c r="D20" s="6"/>
      <c r="E20" s="6"/>
      <c r="F20" s="6"/>
      <c r="G20" s="5">
        <f t="shared" si="1"/>
        <v>0</v>
      </c>
      <c r="H20" s="4" t="str">
        <f t="shared" si="0"/>
        <v>НЕТ РЕЗУЛЬТАТА</v>
      </c>
    </row>
    <row r="21" spans="1:8" ht="27" customHeight="1">
      <c r="A21" s="1">
        <v>14</v>
      </c>
      <c r="B21" s="12"/>
      <c r="C21" s="6"/>
      <c r="D21" s="6"/>
      <c r="E21" s="6"/>
      <c r="F21" s="6"/>
      <c r="G21" s="5">
        <f t="shared" si="1"/>
        <v>0</v>
      </c>
      <c r="H21" s="4" t="str">
        <f t="shared" si="0"/>
        <v>НЕТ РЕЗУЛЬТАТА</v>
      </c>
    </row>
    <row r="22" spans="1:8" ht="27" customHeight="1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>
      <c r="B508" s="13"/>
    </row>
  </sheetData>
  <sheetProtection algorithmName="SHA-512" hashValue="tKWauhG3diafJ8/iX/eG09NFNrZ0YgZKSqzmQu7PDgESOhuIAxjAs7ZEwRSfYDzTDufeRX6MP0U9CNW0vGuNZg==" saltValue="yta5ZHwtBijv1fkpsaIDkA==" spinCount="100000"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13" activePane="bottomLeft" state="frozen"/>
      <selection pane="bottomLeft" activeCell="H4" sqref="H4:H6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4.28515625" customWidth="1"/>
    <col min="10" max="10" width="24" customWidth="1"/>
    <col min="11" max="11" width="16" customWidth="1"/>
    <col min="12" max="12" width="26.28515625" customWidth="1"/>
    <col min="13" max="13" width="27" customWidth="1"/>
    <col min="14" max="14" width="27.85546875" customWidth="1"/>
    <col min="15" max="15" width="13.85546875" customWidth="1"/>
  </cols>
  <sheetData>
    <row r="1" spans="1:15" ht="30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2I9hEnycjwDmAnh00wJQwWcrpE2nfjKqf4xEpFai+qr/WG0cUyCERjetzbXrQ68pQox68tj2c97/K+eQiHF4WQ==" saltValue="tF3y5AFqBFVDHVMwy7+g2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N9" sqref="N9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28515625" customWidth="1"/>
    <col min="10" max="10" width="24" customWidth="1"/>
    <col min="11" max="11" width="14.85546875" customWidth="1"/>
    <col min="12" max="12" width="28.42578125" customWidth="1"/>
    <col min="13" max="13" width="26.85546875" customWidth="1"/>
    <col min="14" max="14" width="27.42578125" customWidth="1"/>
    <col min="15" max="15" width="13.140625" customWidth="1"/>
  </cols>
  <sheetData>
    <row r="1" spans="1:15" ht="30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BdWwr1i2+OVxAyOPZXaDVanY8TBepfFDE5cLpjLGsgVCkxvvk9wFv5kVf2jBVjGXI3IrGwnrohwH43nNBk7MLQ==" saltValue="g0Hh+9ehCHXyiaFVjthB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1"/>
  <sheetViews>
    <sheetView tabSelected="1" workbookViewId="0">
      <pane ySplit="9" topLeftCell="A11" activePane="bottomLeft" state="frozen"/>
      <selection pane="bottomLeft" activeCell="D18" sqref="D18"/>
    </sheetView>
  </sheetViews>
  <sheetFormatPr defaultColWidth="9.140625" defaultRowHeight="15"/>
  <cols>
    <col min="1" max="2" width="9.140625" style="16"/>
    <col min="3" max="3" width="18.85546875" style="16" customWidth="1"/>
    <col min="4" max="4" width="9.140625" style="16"/>
    <col min="5" max="5" width="16" style="16" customWidth="1"/>
    <col min="6" max="6" width="9.140625" style="16"/>
    <col min="7" max="7" width="12" style="28" customWidth="1"/>
    <col min="8" max="8" width="9" style="16" customWidth="1"/>
    <col min="9" max="9" width="11.28515625" style="16" customWidth="1"/>
    <col min="10" max="13" width="9.140625" style="16"/>
    <col min="14" max="14" width="12.28515625" style="16" customWidth="1"/>
    <col min="15" max="16384" width="9.140625" style="16"/>
  </cols>
  <sheetData>
    <row r="1" spans="1:14" ht="78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5" t="s">
        <v>29</v>
      </c>
      <c r="B2" s="47" t="s">
        <v>30</v>
      </c>
      <c r="C2" s="47" t="s">
        <v>31</v>
      </c>
      <c r="D2" s="47" t="s">
        <v>32</v>
      </c>
      <c r="E2" s="47"/>
      <c r="F2" s="47" t="s">
        <v>33</v>
      </c>
      <c r="G2" s="47"/>
      <c r="H2" s="47" t="s">
        <v>34</v>
      </c>
      <c r="I2" s="47"/>
      <c r="J2" s="47"/>
      <c r="K2" s="47"/>
      <c r="L2" s="47"/>
      <c r="M2" s="47"/>
      <c r="N2" s="49" t="s">
        <v>35</v>
      </c>
    </row>
    <row r="3" spans="1:14" ht="15" customHeight="1">
      <c r="A3" s="46"/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50"/>
    </row>
    <row r="4" spans="1:14" ht="87" customHeight="1">
      <c r="A4" s="46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50"/>
    </row>
    <row r="5" spans="1:14" ht="51" customHeight="1">
      <c r="A5" s="46"/>
      <c r="B5" s="47"/>
      <c r="C5" s="47"/>
      <c r="D5" s="52" t="s">
        <v>36</v>
      </c>
      <c r="E5" s="52" t="s">
        <v>37</v>
      </c>
      <c r="F5" s="52" t="s">
        <v>36</v>
      </c>
      <c r="G5" s="54" t="s">
        <v>38</v>
      </c>
      <c r="H5" s="47" t="s">
        <v>39</v>
      </c>
      <c r="I5" s="47"/>
      <c r="J5" s="47" t="s">
        <v>40</v>
      </c>
      <c r="K5" s="47"/>
      <c r="L5" s="47" t="s">
        <v>41</v>
      </c>
      <c r="M5" s="47"/>
      <c r="N5" s="50"/>
    </row>
    <row r="6" spans="1:14">
      <c r="A6" s="46"/>
      <c r="B6" s="47"/>
      <c r="C6" s="47"/>
      <c r="D6" s="53"/>
      <c r="E6" s="53"/>
      <c r="F6" s="53"/>
      <c r="G6" s="55"/>
      <c r="H6" s="47"/>
      <c r="I6" s="47"/>
      <c r="J6" s="47"/>
      <c r="K6" s="47"/>
      <c r="L6" s="47"/>
      <c r="M6" s="47"/>
      <c r="N6" s="50"/>
    </row>
    <row r="7" spans="1:14">
      <c r="A7" s="46"/>
      <c r="B7" s="47"/>
      <c r="C7" s="47"/>
      <c r="D7" s="53"/>
      <c r="E7" s="53"/>
      <c r="F7" s="53"/>
      <c r="G7" s="55"/>
      <c r="H7" s="47"/>
      <c r="I7" s="47"/>
      <c r="J7" s="47"/>
      <c r="K7" s="47"/>
      <c r="L7" s="47"/>
      <c r="M7" s="47"/>
      <c r="N7" s="50"/>
    </row>
    <row r="8" spans="1:14">
      <c r="A8" s="46"/>
      <c r="B8" s="47"/>
      <c r="C8" s="47"/>
      <c r="D8" s="53"/>
      <c r="E8" s="53"/>
      <c r="F8" s="53"/>
      <c r="G8" s="55"/>
      <c r="H8" s="17" t="s">
        <v>36</v>
      </c>
      <c r="I8" s="17" t="s">
        <v>38</v>
      </c>
      <c r="J8" s="17" t="s">
        <v>36</v>
      </c>
      <c r="K8" s="17" t="s">
        <v>38</v>
      </c>
      <c r="L8" s="17" t="s">
        <v>36</v>
      </c>
      <c r="M8" s="17" t="s">
        <v>38</v>
      </c>
      <c r="N8" s="51"/>
    </row>
    <row r="9" spans="1:14">
      <c r="A9" s="42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</row>
    <row r="10" spans="1:14">
      <c r="A10" s="19">
        <v>1</v>
      </c>
      <c r="B10" s="20">
        <v>1</v>
      </c>
      <c r="C10" s="21">
        <v>2</v>
      </c>
      <c r="D10" s="21">
        <v>2</v>
      </c>
      <c r="E10" s="22">
        <f>D10/C10</f>
        <v>1</v>
      </c>
      <c r="F10" s="30">
        <f>SUM(H10+J10+L10)</f>
        <v>2</v>
      </c>
      <c r="G10" s="23">
        <f>F10/D10</f>
        <v>1</v>
      </c>
      <c r="H10" s="29">
        <f>'1 класс'!J2</f>
        <v>0</v>
      </c>
      <c r="I10" s="24">
        <f>H10/F10</f>
        <v>0</v>
      </c>
      <c r="J10" s="29">
        <f>'1 класс'!K2</f>
        <v>1</v>
      </c>
      <c r="K10" s="24">
        <f>J10/F10</f>
        <v>0.5</v>
      </c>
      <c r="L10" s="29">
        <f>'1 класс'!L2</f>
        <v>1</v>
      </c>
      <c r="M10" s="24">
        <f>L10/F10</f>
        <v>0.5</v>
      </c>
      <c r="N10" s="25" t="str">
        <f>IF((H10+J10+L10)&gt;D10,"ОШИБКА","")</f>
        <v/>
      </c>
    </row>
    <row r="11" spans="1:14">
      <c r="A11" s="19">
        <v>2</v>
      </c>
      <c r="B11" s="20">
        <v>2</v>
      </c>
      <c r="C11" s="21">
        <v>5</v>
      </c>
      <c r="D11" s="21">
        <v>3</v>
      </c>
      <c r="E11" s="22">
        <f t="shared" ref="E11:E21" si="0">D11/C11</f>
        <v>0.6</v>
      </c>
      <c r="F11" s="30">
        <f t="shared" ref="F11:F20" si="1">SUM(H11+J11+L11)</f>
        <v>3</v>
      </c>
      <c r="G11" s="23">
        <f t="shared" ref="G11:G21" si="2">F11/D11</f>
        <v>1</v>
      </c>
      <c r="H11" s="29">
        <f>'2 класс'!J2</f>
        <v>0</v>
      </c>
      <c r="I11" s="24">
        <f t="shared" ref="I11:I21" si="3">H11/F11</f>
        <v>0</v>
      </c>
      <c r="J11" s="29">
        <f>'2 класс'!K2</f>
        <v>2</v>
      </c>
      <c r="K11" s="24">
        <f t="shared" ref="K11:K21" si="4">J11/F11</f>
        <v>0.66666666666666663</v>
      </c>
      <c r="L11" s="29">
        <f>'2 класс'!L2</f>
        <v>1</v>
      </c>
      <c r="M11" s="24">
        <f t="shared" ref="M11:M21" si="5">L11/F11</f>
        <v>0.33333333333333331</v>
      </c>
      <c r="N11" s="25" t="str">
        <f t="shared" ref="N11:N21" si="6">IF((H11+J11+L11)&gt;D11,"ОШИБКА","")</f>
        <v/>
      </c>
    </row>
    <row r="12" spans="1:14">
      <c r="A12" s="19">
        <v>3</v>
      </c>
      <c r="B12" s="20">
        <v>3</v>
      </c>
      <c r="C12" s="21">
        <v>2</v>
      </c>
      <c r="D12" s="21">
        <v>0</v>
      </c>
      <c r="E12" s="22">
        <f t="shared" si="0"/>
        <v>0</v>
      </c>
      <c r="F12" s="30">
        <f t="shared" si="1"/>
        <v>0</v>
      </c>
      <c r="G12" s="23" t="e">
        <f t="shared" si="2"/>
        <v>#DIV/0!</v>
      </c>
      <c r="H12" s="29">
        <f>'3 класс'!J2</f>
        <v>0</v>
      </c>
      <c r="I12" s="24" t="e">
        <f t="shared" si="3"/>
        <v>#DIV/0!</v>
      </c>
      <c r="J12" s="29">
        <f>'3 класс'!K2</f>
        <v>0</v>
      </c>
      <c r="K12" s="24" t="e">
        <f t="shared" si="4"/>
        <v>#DIV/0!</v>
      </c>
      <c r="L12" s="29">
        <f>'3 класс'!L2</f>
        <v>0</v>
      </c>
      <c r="M12" s="24" t="e">
        <f t="shared" si="5"/>
        <v>#DIV/0!</v>
      </c>
      <c r="N12" s="25" t="str">
        <f t="shared" si="6"/>
        <v/>
      </c>
    </row>
    <row r="13" spans="1:14">
      <c r="A13" s="19">
        <v>4</v>
      </c>
      <c r="B13" s="20">
        <v>4</v>
      </c>
      <c r="C13" s="21">
        <v>1</v>
      </c>
      <c r="D13" s="21">
        <v>1</v>
      </c>
      <c r="E13" s="22">
        <f t="shared" si="0"/>
        <v>1</v>
      </c>
      <c r="F13" s="30">
        <f t="shared" si="1"/>
        <v>1</v>
      </c>
      <c r="G13" s="23">
        <f t="shared" si="2"/>
        <v>1</v>
      </c>
      <c r="H13" s="29">
        <f>'4 класс'!K2</f>
        <v>0</v>
      </c>
      <c r="I13" s="24">
        <f t="shared" si="3"/>
        <v>0</v>
      </c>
      <c r="J13" s="29">
        <f>'4 класс'!L2</f>
        <v>0</v>
      </c>
      <c r="K13" s="24">
        <f t="shared" si="4"/>
        <v>0</v>
      </c>
      <c r="L13" s="29">
        <f>'4 класс'!M2</f>
        <v>1</v>
      </c>
      <c r="M13" s="24">
        <f t="shared" si="5"/>
        <v>1</v>
      </c>
      <c r="N13" s="25" t="str">
        <f t="shared" si="6"/>
        <v/>
      </c>
    </row>
    <row r="14" spans="1:14">
      <c r="A14" s="19">
        <v>5</v>
      </c>
      <c r="B14" s="20">
        <v>5</v>
      </c>
      <c r="C14" s="21">
        <v>4</v>
      </c>
      <c r="D14" s="21">
        <v>2</v>
      </c>
      <c r="E14" s="22">
        <f t="shared" si="0"/>
        <v>0.5</v>
      </c>
      <c r="F14" s="30">
        <f t="shared" si="1"/>
        <v>2</v>
      </c>
      <c r="G14" s="23">
        <f t="shared" si="2"/>
        <v>1</v>
      </c>
      <c r="H14" s="29">
        <f>'5 класс'!L2</f>
        <v>1</v>
      </c>
      <c r="I14" s="24">
        <f t="shared" si="3"/>
        <v>0.5</v>
      </c>
      <c r="J14" s="29">
        <f>'5 класс'!M2</f>
        <v>1</v>
      </c>
      <c r="K14" s="24">
        <f t="shared" si="4"/>
        <v>0.5</v>
      </c>
      <c r="L14" s="29">
        <f>'5 класс'!N2</f>
        <v>0</v>
      </c>
      <c r="M14" s="24">
        <f t="shared" si="5"/>
        <v>0</v>
      </c>
      <c r="N14" s="25" t="str">
        <f t="shared" si="6"/>
        <v/>
      </c>
    </row>
    <row r="15" spans="1:14">
      <c r="A15" s="19">
        <v>6</v>
      </c>
      <c r="B15" s="20">
        <v>6</v>
      </c>
      <c r="C15" s="21">
        <v>2</v>
      </c>
      <c r="D15" s="21">
        <v>1</v>
      </c>
      <c r="E15" s="22">
        <f t="shared" si="0"/>
        <v>0.5</v>
      </c>
      <c r="F15" s="30">
        <f t="shared" si="1"/>
        <v>1</v>
      </c>
      <c r="G15" s="23">
        <f t="shared" si="2"/>
        <v>1</v>
      </c>
      <c r="H15" s="29">
        <f>'6 класс'!L2</f>
        <v>0</v>
      </c>
      <c r="I15" s="24">
        <f t="shared" si="3"/>
        <v>0</v>
      </c>
      <c r="J15" s="29">
        <f>'6 класс'!M2</f>
        <v>1</v>
      </c>
      <c r="K15" s="24">
        <f t="shared" si="4"/>
        <v>1</v>
      </c>
      <c r="L15" s="29">
        <f>'6 класс'!N2</f>
        <v>0</v>
      </c>
      <c r="M15" s="24">
        <f t="shared" si="5"/>
        <v>0</v>
      </c>
      <c r="N15" s="25" t="str">
        <f t="shared" si="6"/>
        <v/>
      </c>
    </row>
    <row r="16" spans="1:14">
      <c r="A16" s="19">
        <v>7</v>
      </c>
      <c r="B16" s="20">
        <v>7</v>
      </c>
      <c r="C16" s="21">
        <v>7</v>
      </c>
      <c r="D16" s="21">
        <v>2</v>
      </c>
      <c r="E16" s="22">
        <f t="shared" si="0"/>
        <v>0.2857142857142857</v>
      </c>
      <c r="F16" s="30">
        <f t="shared" si="1"/>
        <v>2</v>
      </c>
      <c r="G16" s="23">
        <f t="shared" si="2"/>
        <v>1</v>
      </c>
      <c r="H16" s="29">
        <f>'7 класс'!L2</f>
        <v>0</v>
      </c>
      <c r="I16" s="24">
        <f t="shared" si="3"/>
        <v>0</v>
      </c>
      <c r="J16" s="29">
        <f>'7 класс'!M2</f>
        <v>2</v>
      </c>
      <c r="K16" s="24">
        <f t="shared" si="4"/>
        <v>1</v>
      </c>
      <c r="L16" s="29">
        <f>'7 класс'!N2</f>
        <v>0</v>
      </c>
      <c r="M16" s="24">
        <f t="shared" si="5"/>
        <v>0</v>
      </c>
      <c r="N16" s="25" t="str">
        <f t="shared" si="6"/>
        <v/>
      </c>
    </row>
    <row r="17" spans="1:14">
      <c r="A17" s="19">
        <v>8</v>
      </c>
      <c r="B17" s="20">
        <v>8</v>
      </c>
      <c r="C17" s="21">
        <v>3</v>
      </c>
      <c r="D17" s="21">
        <v>0</v>
      </c>
      <c r="E17" s="22">
        <f t="shared" si="0"/>
        <v>0</v>
      </c>
      <c r="F17" s="30">
        <f t="shared" si="1"/>
        <v>0</v>
      </c>
      <c r="G17" s="23" t="e">
        <f t="shared" si="2"/>
        <v>#DIV/0!</v>
      </c>
      <c r="H17" s="29">
        <f>'8 класс'!L2</f>
        <v>0</v>
      </c>
      <c r="I17" s="24" t="e">
        <f t="shared" si="3"/>
        <v>#DIV/0!</v>
      </c>
      <c r="J17" s="29">
        <f>'8 класс'!M2</f>
        <v>0</v>
      </c>
      <c r="K17" s="24" t="e">
        <f t="shared" si="4"/>
        <v>#DIV/0!</v>
      </c>
      <c r="L17" s="29">
        <f>'8 класс'!N2</f>
        <v>0</v>
      </c>
      <c r="M17" s="24" t="e">
        <f t="shared" si="5"/>
        <v>#DIV/0!</v>
      </c>
      <c r="N17" s="25" t="str">
        <f t="shared" si="6"/>
        <v/>
      </c>
    </row>
    <row r="18" spans="1:14">
      <c r="A18" s="19">
        <v>9</v>
      </c>
      <c r="B18" s="20">
        <v>9</v>
      </c>
      <c r="C18" s="21">
        <v>2</v>
      </c>
      <c r="D18" s="21">
        <v>1</v>
      </c>
      <c r="E18" s="22">
        <f t="shared" si="0"/>
        <v>0.5</v>
      </c>
      <c r="F18" s="30">
        <f t="shared" si="1"/>
        <v>1</v>
      </c>
      <c r="G18" s="23">
        <f t="shared" si="2"/>
        <v>1</v>
      </c>
      <c r="H18" s="29">
        <f>'9 класс'!L2</f>
        <v>0</v>
      </c>
      <c r="I18" s="24">
        <f t="shared" si="3"/>
        <v>0</v>
      </c>
      <c r="J18" s="29">
        <f>'9 класс'!M2</f>
        <v>1</v>
      </c>
      <c r="K18" s="24">
        <f t="shared" si="4"/>
        <v>1</v>
      </c>
      <c r="L18" s="29">
        <f>'9 класс'!N2</f>
        <v>0</v>
      </c>
      <c r="M18" s="24">
        <f t="shared" si="5"/>
        <v>0</v>
      </c>
      <c r="N18" s="25" t="str">
        <f t="shared" si="6"/>
        <v/>
      </c>
    </row>
    <row r="19" spans="1:14">
      <c r="A19" s="19">
        <v>10</v>
      </c>
      <c r="B19" s="20">
        <v>10</v>
      </c>
      <c r="C19" s="21"/>
      <c r="D19" s="21"/>
      <c r="E19" s="22" t="e">
        <f t="shared" si="0"/>
        <v>#DIV/0!</v>
      </c>
      <c r="F19" s="30">
        <f t="shared" si="1"/>
        <v>0</v>
      </c>
      <c r="G19" s="23" t="e">
        <f t="shared" si="2"/>
        <v>#DIV/0!</v>
      </c>
      <c r="H19" s="29">
        <f>'10 класс'!L2</f>
        <v>0</v>
      </c>
      <c r="I19" s="24" t="e">
        <f t="shared" si="3"/>
        <v>#DIV/0!</v>
      </c>
      <c r="J19" s="29">
        <f>'10 класс'!M2</f>
        <v>0</v>
      </c>
      <c r="K19" s="24" t="e">
        <f t="shared" si="4"/>
        <v>#DIV/0!</v>
      </c>
      <c r="L19" s="29">
        <f>'10 класс'!N2</f>
        <v>0</v>
      </c>
      <c r="M19" s="24" t="e">
        <f t="shared" si="5"/>
        <v>#DIV/0!</v>
      </c>
      <c r="N19" s="25" t="str">
        <f t="shared" si="6"/>
        <v/>
      </c>
    </row>
    <row r="20" spans="1:14">
      <c r="A20" s="19">
        <v>11</v>
      </c>
      <c r="B20" s="20">
        <v>11</v>
      </c>
      <c r="C20" s="21"/>
      <c r="D20" s="21"/>
      <c r="E20" s="22" t="e">
        <f t="shared" si="0"/>
        <v>#DIV/0!</v>
      </c>
      <c r="F20" s="30">
        <f t="shared" si="1"/>
        <v>0</v>
      </c>
      <c r="G20" s="23" t="e">
        <f t="shared" si="2"/>
        <v>#DIV/0!</v>
      </c>
      <c r="H20" s="29">
        <f>'11 класс'!L2</f>
        <v>0</v>
      </c>
      <c r="I20" s="24" t="e">
        <f t="shared" si="3"/>
        <v>#DIV/0!</v>
      </c>
      <c r="J20" s="29">
        <f>'11 класс'!M2</f>
        <v>0</v>
      </c>
      <c r="K20" s="24" t="e">
        <f t="shared" si="4"/>
        <v>#DIV/0!</v>
      </c>
      <c r="L20" s="29">
        <f>'11 класс'!N2</f>
        <v>0</v>
      </c>
      <c r="M20" s="24" t="e">
        <f t="shared" si="5"/>
        <v>#DIV/0!</v>
      </c>
      <c r="N20" s="25" t="str">
        <f t="shared" si="6"/>
        <v/>
      </c>
    </row>
    <row r="21" spans="1:14">
      <c r="A21" s="41" t="s">
        <v>42</v>
      </c>
      <c r="B21" s="42"/>
      <c r="C21" s="26">
        <f>SUM(C10:C20)</f>
        <v>28</v>
      </c>
      <c r="D21" s="27">
        <f>SUM(D10:D20)</f>
        <v>12</v>
      </c>
      <c r="E21" s="22">
        <f t="shared" si="0"/>
        <v>0.42857142857142855</v>
      </c>
      <c r="F21" s="27">
        <f>SUM(F10:F20)</f>
        <v>12</v>
      </c>
      <c r="G21" s="23">
        <f t="shared" si="2"/>
        <v>1</v>
      </c>
      <c r="H21" s="26">
        <f>SUM(H10:H20)</f>
        <v>1</v>
      </c>
      <c r="I21" s="24">
        <f t="shared" si="3"/>
        <v>8.3333333333333329E-2</v>
      </c>
      <c r="J21" s="26">
        <f>SUM(J10:J20)</f>
        <v>8</v>
      </c>
      <c r="K21" s="24">
        <f t="shared" si="4"/>
        <v>0.66666666666666663</v>
      </c>
      <c r="L21" s="26">
        <f>SUM(L10:L20)</f>
        <v>3</v>
      </c>
      <c r="M21" s="24">
        <f t="shared" si="5"/>
        <v>0.25</v>
      </c>
      <c r="N21" s="25" t="str">
        <f t="shared" si="6"/>
        <v/>
      </c>
    </row>
  </sheetData>
  <sheetProtection algorithmName="SHA-512" hashValue="OjyucFl/uiXVVoVqc5H0Gqd6F/maq61SQEdifoX34PH4lsdBeTAAm0Nr4zMTFoCsJRatjSBaMQ+k4yr02O4K2Q==" saltValue="oOQQKjzRzz/ulqRiMohhQQ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  <mergeCell ref="F5:F8"/>
    <mergeCell ref="G5:G8"/>
    <mergeCell ref="H5:I7"/>
    <mergeCell ref="J5:K7"/>
    <mergeCell ref="L5:M7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7"/>
  <sheetViews>
    <sheetView workbookViewId="0">
      <pane ySplit="7" topLeftCell="A8" activePane="bottomLeft" state="frozen"/>
      <selection pane="bottomLeft" activeCell="G10" sqref="G10"/>
    </sheetView>
  </sheetViews>
  <sheetFormatPr defaultRowHeight="15"/>
  <cols>
    <col min="2" max="2" width="32.7109375" style="7" customWidth="1"/>
    <col min="6" max="6" width="12.85546875" customWidth="1"/>
    <col min="7" max="7" width="18.7109375" customWidth="1"/>
    <col min="8" max="8" width="22.5703125" customWidth="1"/>
    <col min="9" max="9" width="18" customWidth="1"/>
    <col min="10" max="10" width="26.5703125" customWidth="1"/>
    <col min="11" max="11" width="27.140625" customWidth="1"/>
    <col min="12" max="12" width="27.85546875" customWidth="1"/>
    <col min="13" max="13" width="18.5703125" customWidth="1"/>
  </cols>
  <sheetData>
    <row r="1" spans="1:13" ht="30" customHeight="1">
      <c r="A1" s="35" t="s">
        <v>9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3</v>
      </c>
      <c r="J2" s="9">
        <f>COUNTIF(H8:H507,"*низкий*")</f>
        <v>0</v>
      </c>
      <c r="K2" s="10">
        <f>COUNTIF(H8:H507,"*средний*")</f>
        <v>2</v>
      </c>
      <c r="L2" s="11">
        <f>COUNTIF(H8:H507,"*высокий*")</f>
        <v>1</v>
      </c>
      <c r="M2" s="15">
        <f>COUNTIF(H8:H507,"НЕТ РЕЗУЛЬТАТА")</f>
        <v>497</v>
      </c>
    </row>
    <row r="3" spans="1:13">
      <c r="A3" s="36"/>
      <c r="B3" s="36"/>
      <c r="C3" s="36"/>
      <c r="D3" s="36"/>
      <c r="E3" s="36"/>
      <c r="F3" s="36"/>
      <c r="G3" s="32"/>
      <c r="H3" s="38"/>
    </row>
    <row r="4" spans="1:13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>
      <c r="A5" s="36"/>
      <c r="B5" s="36"/>
      <c r="C5" s="37"/>
      <c r="D5" s="37"/>
      <c r="E5" s="37"/>
      <c r="F5" s="37"/>
      <c r="G5" s="32"/>
      <c r="H5" s="38"/>
    </row>
    <row r="6" spans="1:13">
      <c r="A6" s="36"/>
      <c r="B6" s="36"/>
      <c r="C6" s="37"/>
      <c r="D6" s="37"/>
      <c r="E6" s="37"/>
      <c r="F6" s="37"/>
      <c r="G6" s="32"/>
      <c r="H6" s="38"/>
    </row>
    <row r="7" spans="1:13">
      <c r="A7" s="36"/>
      <c r="B7" s="36"/>
      <c r="C7" s="37"/>
      <c r="D7" s="37"/>
      <c r="E7" s="37"/>
      <c r="F7" s="37"/>
      <c r="G7" s="33"/>
      <c r="H7" s="39"/>
    </row>
    <row r="8" spans="1:13" ht="27" customHeight="1">
      <c r="A8" s="1">
        <v>1</v>
      </c>
      <c r="B8" s="6" t="s">
        <v>47</v>
      </c>
      <c r="C8" s="6">
        <v>2</v>
      </c>
      <c r="D8" s="6">
        <v>3</v>
      </c>
      <c r="E8" s="6">
        <v>1</v>
      </c>
      <c r="F8" s="6">
        <v>2</v>
      </c>
      <c r="G8" s="5">
        <f>IF(AND(SUM(C8:F8)&lt;=12,(SUM(C8:F8)&gt;=0)),SUM(C8:F8),"Сумма баллов не может быть больше 12")</f>
        <v>8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7" customHeight="1">
      <c r="A9" s="1">
        <v>2</v>
      </c>
      <c r="B9" s="6" t="s">
        <v>48</v>
      </c>
      <c r="C9" s="6">
        <v>2</v>
      </c>
      <c r="D9" s="6">
        <v>2</v>
      </c>
      <c r="E9" s="6">
        <v>1</v>
      </c>
      <c r="F9" s="6">
        <v>3</v>
      </c>
      <c r="G9" s="5">
        <f t="shared" ref="G9:G72" si="0">IF(AND(SUM(C9:F9)&lt;=12,(SUM(C9:F9)&gt;=0)),SUM(C9:F9),"Сумма баллов не может быть больше 12")</f>
        <v>8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7" customHeight="1">
      <c r="A10" s="1">
        <v>3</v>
      </c>
      <c r="B10" s="6" t="s">
        <v>49</v>
      </c>
      <c r="C10" s="6">
        <v>2</v>
      </c>
      <c r="D10" s="6">
        <v>2</v>
      </c>
      <c r="E10" s="6">
        <v>2</v>
      </c>
      <c r="F10" s="6">
        <v>3</v>
      </c>
      <c r="G10" s="5">
        <f t="shared" si="0"/>
        <v>9</v>
      </c>
      <c r="H10" s="4" t="str">
        <f t="shared" si="1"/>
        <v>ВЫСОКИЙ</v>
      </c>
    </row>
    <row r="11" spans="1:13" ht="27" customHeight="1">
      <c r="A11" s="1">
        <v>4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7" customHeight="1">
      <c r="A12" s="1">
        <v>5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7" customHeight="1">
      <c r="A13" s="1">
        <v>6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7" customHeight="1">
      <c r="A14" s="1">
        <v>7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7" customHeight="1">
      <c r="A15" s="1">
        <v>8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7" customHeight="1">
      <c r="A16" s="1">
        <v>9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7" customHeight="1">
      <c r="A17" s="1">
        <v>10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7" customHeight="1">
      <c r="A18" s="1">
        <v>11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7" customHeight="1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algorithmName="SHA-512" hashValue="brywu2ljG44FptxRUAXHk+7rI8OJ0MVSyZOBajuH345mUTeaVBL0BZAOCTYfeErxb8e/8o/7QBQo1HvqvKu6ig==" saltValue="xoPIaEvvUc1TYh1EsyOsew==" spinCount="100000"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6"/>
  <sheetViews>
    <sheetView workbookViewId="0">
      <pane ySplit="6" topLeftCell="A7" activePane="bottomLeft" state="frozen"/>
      <selection pane="bottomLeft" activeCell="C508" sqref="C508"/>
    </sheetView>
  </sheetViews>
  <sheetFormatPr defaultRowHeight="15"/>
  <cols>
    <col min="2" max="2" width="32.7109375" style="7" customWidth="1"/>
    <col min="6" max="6" width="14.5703125" customWidth="1"/>
    <col min="7" max="7" width="21" customWidth="1"/>
    <col min="8" max="8" width="22" customWidth="1"/>
    <col min="9" max="10" width="18.5703125" customWidth="1"/>
    <col min="11" max="11" width="18.28515625" customWidth="1"/>
    <col min="12" max="12" width="18.5703125" customWidth="1"/>
    <col min="13" max="13" width="17.140625" customWidth="1"/>
  </cols>
  <sheetData>
    <row r="1" spans="1:13" ht="30" customHeight="1">
      <c r="A1" s="40" t="s">
        <v>10</v>
      </c>
      <c r="B1" s="40"/>
      <c r="C1" s="40"/>
      <c r="D1" s="40"/>
      <c r="E1" s="40"/>
      <c r="F1" s="40"/>
      <c r="G1" s="40"/>
      <c r="H1" s="40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COUNTA(B7:B507)</f>
        <v>0</v>
      </c>
      <c r="J2" s="9">
        <f>COUNTIF(H7:H507,"*низкий*")</f>
        <v>0</v>
      </c>
      <c r="K2" s="10">
        <f>COUNTIF(H7:H507,"*средний*")</f>
        <v>0</v>
      </c>
      <c r="L2" s="11">
        <f>COUNTIF(H7:H507,"*высокий*")</f>
        <v>0</v>
      </c>
      <c r="M2" s="15">
        <f>COUNTIF(H7:H507,"НЕТ РЕЗУЛЬТАТА")</f>
        <v>500</v>
      </c>
    </row>
    <row r="3" spans="1:13">
      <c r="A3" s="36"/>
      <c r="B3" s="36"/>
      <c r="C3" s="36"/>
      <c r="D3" s="36"/>
      <c r="E3" s="36"/>
      <c r="F3" s="36"/>
      <c r="G3" s="32"/>
      <c r="H3" s="38"/>
    </row>
    <row r="4" spans="1:13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>
      <c r="A5" s="36"/>
      <c r="B5" s="36"/>
      <c r="C5" s="37"/>
      <c r="D5" s="37"/>
      <c r="E5" s="37"/>
      <c r="F5" s="37"/>
      <c r="G5" s="32"/>
      <c r="H5" s="38"/>
    </row>
    <row r="6" spans="1:13">
      <c r="A6" s="36"/>
      <c r="B6" s="36"/>
      <c r="C6" s="37"/>
      <c r="D6" s="37"/>
      <c r="E6" s="37"/>
      <c r="F6" s="37"/>
      <c r="G6" s="32"/>
      <c r="H6" s="38"/>
    </row>
    <row r="7" spans="1:13" ht="26.25" customHeight="1">
      <c r="A7" s="1">
        <v>1</v>
      </c>
      <c r="B7" s="6"/>
      <c r="C7" s="6"/>
      <c r="D7" s="6"/>
      <c r="E7" s="6"/>
      <c r="F7" s="6"/>
      <c r="G7" s="5">
        <f>IF(AND(SUM(C7:F7)&lt;=12,(SUM(C7:F7)&gt;=0)),SUM(C7:F7),"Сумма баллов не может быть больше 12")</f>
        <v>0</v>
      </c>
      <c r="H7" s="4" t="str">
        <f>IF(AND(G7&lt;5,G7&gt;0),"НИЗКИЙ",IF(AND(G7&lt;9,G7&gt;=5),"СРЕДНИЙ",IF(AND(G7&lt;13,G7&gt;=9),"ВЫСОКИЙ",IF(AND(G7&lt;5,G7=0),"НЕТ РЕЗУЛЬТАТА","ОШИБКА"))))</f>
        <v>НЕТ РЕЗУЛЬТАТА</v>
      </c>
    </row>
    <row r="8" spans="1:13" ht="26.25" customHeight="1">
      <c r="A8" s="1">
        <v>2</v>
      </c>
      <c r="B8" s="6"/>
      <c r="C8" s="6"/>
      <c r="D8" s="6"/>
      <c r="E8" s="6"/>
      <c r="F8" s="6"/>
      <c r="G8" s="5">
        <f t="shared" ref="G8:G71" si="0"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6.25" customHeight="1">
      <c r="A9" s="1">
        <v>3</v>
      </c>
      <c r="B9" s="6"/>
      <c r="C9" s="6"/>
      <c r="D9" s="6"/>
      <c r="E9" s="6"/>
      <c r="F9" s="6"/>
      <c r="G9" s="5">
        <f t="shared" si="0"/>
        <v>0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6.25" customHeight="1">
      <c r="A10" s="1">
        <v>4</v>
      </c>
      <c r="B10" s="6"/>
      <c r="C10" s="6"/>
      <c r="D10" s="6"/>
      <c r="E10" s="6"/>
      <c r="F10" s="6"/>
      <c r="G10" s="5">
        <f t="shared" si="0"/>
        <v>0</v>
      </c>
      <c r="H10" s="4" t="str">
        <f t="shared" si="1"/>
        <v>НЕТ РЕЗУЛЬТАТА</v>
      </c>
    </row>
    <row r="11" spans="1:13" ht="26.25" customHeight="1">
      <c r="A11" s="1">
        <v>5</v>
      </c>
      <c r="B11" s="6"/>
      <c r="C11" s="6"/>
      <c r="D11" s="6"/>
      <c r="E11" s="6"/>
      <c r="F11" s="6"/>
      <c r="G11" s="5">
        <f t="shared" si="0"/>
        <v>0</v>
      </c>
      <c r="H11" s="4" t="str">
        <f t="shared" si="1"/>
        <v>НЕТ РЕЗУЛЬТАТА</v>
      </c>
    </row>
    <row r="12" spans="1:13" ht="26.25" customHeight="1">
      <c r="A12" s="1">
        <v>6</v>
      </c>
      <c r="B12" s="6"/>
      <c r="C12" s="6"/>
      <c r="D12" s="6"/>
      <c r="E12" s="6"/>
      <c r="F12" s="6"/>
      <c r="G12" s="5">
        <f t="shared" si="0"/>
        <v>0</v>
      </c>
      <c r="H12" s="4" t="str">
        <f t="shared" si="1"/>
        <v>НЕТ РЕЗУЛЬТАТА</v>
      </c>
    </row>
    <row r="13" spans="1:13" ht="26.25" customHeight="1">
      <c r="A13" s="1">
        <v>7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6.25" customHeight="1">
      <c r="A14" s="1">
        <v>8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6.25" customHeight="1">
      <c r="A15" s="1">
        <v>9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6.25" customHeight="1">
      <c r="A16" s="1">
        <v>10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6.25" customHeight="1">
      <c r="A17" s="1">
        <v>11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6.25" customHeight="1">
      <c r="A18" s="1">
        <v>12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6.25" customHeight="1">
      <c r="A19" s="1">
        <v>13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6.25" customHeight="1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algorithmName="SHA-512" hashValue="8qMJjjfPdKacu/J0tri76M7EdCKVf9/Gr+IAYhFqenpglU7WmchmCYLwpQCPLb2qhzdSH4ipPYnPPehzkKUDiw==" saltValue="74yR8S78TnJsPmo9iXL9+A==" spinCount="100000"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6"/>
  <sheetViews>
    <sheetView workbookViewId="0">
      <pane ySplit="6" topLeftCell="A7" activePane="bottomLeft" state="frozen"/>
      <selection pane="bottomLeft" activeCell="H7" sqref="H7"/>
    </sheetView>
  </sheetViews>
  <sheetFormatPr defaultRowHeight="15"/>
  <cols>
    <col min="2" max="2" width="30.28515625" style="7" customWidth="1"/>
    <col min="6" max="6" width="14.5703125" customWidth="1"/>
    <col min="7" max="7" width="11.140625" customWidth="1"/>
    <col min="8" max="8" width="23.28515625" customWidth="1"/>
    <col min="9" max="9" width="22.140625" customWidth="1"/>
    <col min="10" max="10" width="14.28515625" customWidth="1"/>
    <col min="11" max="11" width="27.85546875" customWidth="1"/>
    <col min="12" max="13" width="27.28515625" customWidth="1"/>
    <col min="14" max="14" width="15.140625" customWidth="1"/>
  </cols>
  <sheetData>
    <row r="1" spans="1:14" ht="30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1" t="s">
        <v>21</v>
      </c>
      <c r="I2" s="34" t="s">
        <v>3</v>
      </c>
      <c r="J2" s="8">
        <f>COUNTA(B7:B507)</f>
        <v>1</v>
      </c>
      <c r="K2" s="9">
        <f>COUNTIF(I7:I507,"*низкий*")</f>
        <v>0</v>
      </c>
      <c r="L2" s="10">
        <f>COUNTIF(I7:I507,"*средний*")</f>
        <v>0</v>
      </c>
      <c r="M2" s="11">
        <f>COUNTIF(I7:I507,"*высокий*")</f>
        <v>1</v>
      </c>
      <c r="N2" s="15">
        <f>COUNTIF(I7:I507,"НЕТ РЕЗУЛЬТАТА")</f>
        <v>499</v>
      </c>
    </row>
    <row r="3" spans="1:14">
      <c r="A3" s="36"/>
      <c r="B3" s="36"/>
      <c r="C3" s="36"/>
      <c r="D3" s="36"/>
      <c r="E3" s="36"/>
      <c r="F3" s="36"/>
      <c r="G3" s="36"/>
      <c r="H3" s="32"/>
      <c r="I3" s="38"/>
    </row>
    <row r="4" spans="1:14" ht="1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11</v>
      </c>
      <c r="H4" s="32"/>
      <c r="I4" s="38"/>
      <c r="K4" s="3"/>
      <c r="L4" s="3"/>
      <c r="M4" s="3"/>
    </row>
    <row r="5" spans="1:14">
      <c r="A5" s="36"/>
      <c r="B5" s="36"/>
      <c r="C5" s="37"/>
      <c r="D5" s="37"/>
      <c r="E5" s="37"/>
      <c r="F5" s="37"/>
      <c r="G5" s="32"/>
      <c r="H5" s="32"/>
      <c r="I5" s="38"/>
      <c r="K5" s="3"/>
      <c r="L5" s="3"/>
      <c r="M5" s="3"/>
    </row>
    <row r="6" spans="1:14">
      <c r="A6" s="36"/>
      <c r="B6" s="36"/>
      <c r="C6" s="37"/>
      <c r="D6" s="37"/>
      <c r="E6" s="37"/>
      <c r="F6" s="37"/>
      <c r="G6" s="33"/>
      <c r="H6" s="33"/>
      <c r="I6" s="38"/>
      <c r="K6" s="3"/>
      <c r="L6" s="3"/>
      <c r="M6" s="3"/>
    </row>
    <row r="7" spans="1:14" ht="23.25" customHeight="1">
      <c r="A7" s="1">
        <v>1</v>
      </c>
      <c r="B7" s="6" t="s">
        <v>50</v>
      </c>
      <c r="C7" s="6">
        <v>2</v>
      </c>
      <c r="D7" s="6">
        <v>3</v>
      </c>
      <c r="E7" s="6">
        <v>3</v>
      </c>
      <c r="F7" s="6">
        <v>3</v>
      </c>
      <c r="G7" s="6">
        <v>2</v>
      </c>
      <c r="H7" s="5">
        <f>IF(AND(SUM(C7:G7)&lt;=15,(SUM(C7:G7)&gt;=0)),SUM(C7:G7),"Сумма баллов не может быть больше 15")</f>
        <v>13</v>
      </c>
      <c r="I7" s="4" t="str">
        <f>IF(AND(H7&lt;6,H7&gt;0),"НИЗКИЙ",IF(AND(H7&lt;11,H7&gt;=6),"СРЕДНИЙ",IF(AND(H7&lt;16,H7&gt;=11),"ВЫСОКИЙ",IF(AND(H7&lt;5,H7=0),"НЕТ РЕЗУЛЬТАТА","ОШИБКА"))))</f>
        <v>ВЫСОКИЙ</v>
      </c>
    </row>
    <row r="8" spans="1:14" ht="23.25" customHeight="1">
      <c r="A8" s="1">
        <v>2</v>
      </c>
      <c r="B8" s="6"/>
      <c r="C8" s="6"/>
      <c r="D8" s="6"/>
      <c r="E8" s="6"/>
      <c r="F8" s="6"/>
      <c r="G8" s="6"/>
      <c r="H8" s="5">
        <f t="shared" ref="H8:H71" si="0">IF(AND(SUM(C8:G8)&lt;=15,(SUM(C8:G8)&gt;=0)),SUM(C8:G8),"Сумма баллов не может быть больше 15")</f>
        <v>0</v>
      </c>
      <c r="I8" s="4" t="str">
        <f>IF(AND(H8&lt;6,H8&gt;0),"НИЗКИЙ",IF(AND(H8&lt;11,H8&gt;=6),"СРЕДНИЙ",IF(AND(H8&lt;16,H8&gt;=11),"ВЫСОКИЙ",IF(AND(H8&lt;5,H8=0),"НЕТ РЕЗУЛЬТАТА","ОШИБКА"))))</f>
        <v>НЕТ РЕЗУЛЬТАТА</v>
      </c>
    </row>
    <row r="9" spans="1:14" ht="23.25" customHeight="1">
      <c r="A9" s="1">
        <v>3</v>
      </c>
      <c r="B9" s="6"/>
      <c r="C9" s="6"/>
      <c r="D9" s="6"/>
      <c r="E9" s="6"/>
      <c r="F9" s="6"/>
      <c r="G9" s="6"/>
      <c r="H9" s="5">
        <f t="shared" si="0"/>
        <v>0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НЕТ РЕЗУЛЬТАТА</v>
      </c>
    </row>
    <row r="10" spans="1:14" ht="23.25" customHeight="1">
      <c r="A10" s="1">
        <v>4</v>
      </c>
      <c r="B10" s="6"/>
      <c r="C10" s="6"/>
      <c r="D10" s="6"/>
      <c r="E10" s="6"/>
      <c r="F10" s="6"/>
      <c r="G10" s="6"/>
      <c r="H10" s="5">
        <f t="shared" si="0"/>
        <v>0</v>
      </c>
      <c r="I10" s="4" t="str">
        <f t="shared" si="1"/>
        <v>НЕТ РЕЗУЛЬТАТА</v>
      </c>
    </row>
    <row r="11" spans="1:14" ht="23.25" customHeight="1">
      <c r="A11" s="1">
        <v>5</v>
      </c>
      <c r="B11" s="6"/>
      <c r="C11" s="6"/>
      <c r="D11" s="6"/>
      <c r="E11" s="6"/>
      <c r="F11" s="6"/>
      <c r="G11" s="6"/>
      <c r="H11" s="5">
        <f t="shared" si="0"/>
        <v>0</v>
      </c>
      <c r="I11" s="4" t="str">
        <f t="shared" si="1"/>
        <v>НЕТ РЕЗУЛЬТАТА</v>
      </c>
    </row>
    <row r="12" spans="1:14" ht="23.25" customHeight="1">
      <c r="A12" s="1">
        <v>6</v>
      </c>
      <c r="B12" s="6"/>
      <c r="C12" s="6"/>
      <c r="D12" s="6"/>
      <c r="E12" s="6"/>
      <c r="F12" s="6"/>
      <c r="G12" s="6"/>
      <c r="H12" s="5">
        <f t="shared" si="0"/>
        <v>0</v>
      </c>
      <c r="I12" s="4" t="str">
        <f t="shared" si="1"/>
        <v>НЕТ РЕЗУЛЬТАТА</v>
      </c>
    </row>
    <row r="13" spans="1:14" ht="23.25" customHeight="1">
      <c r="A13" s="1">
        <v>7</v>
      </c>
      <c r="B13" s="6"/>
      <c r="C13" s="6"/>
      <c r="D13" s="6"/>
      <c r="E13" s="6"/>
      <c r="F13" s="6"/>
      <c r="G13" s="6"/>
      <c r="H13" s="5">
        <f t="shared" si="0"/>
        <v>0</v>
      </c>
      <c r="I13" s="4" t="str">
        <f t="shared" si="1"/>
        <v>НЕТ РЕЗУЛЬТАТА</v>
      </c>
    </row>
    <row r="14" spans="1:14" ht="23.25" customHeight="1">
      <c r="A14" s="1">
        <v>8</v>
      </c>
      <c r="B14" s="6"/>
      <c r="C14" s="6"/>
      <c r="D14" s="6"/>
      <c r="E14" s="6"/>
      <c r="F14" s="6"/>
      <c r="G14" s="6"/>
      <c r="H14" s="5">
        <f t="shared" si="0"/>
        <v>0</v>
      </c>
      <c r="I14" s="4" t="str">
        <f t="shared" si="1"/>
        <v>НЕТ РЕЗУЛЬТАТА</v>
      </c>
    </row>
    <row r="15" spans="1:14" ht="23.25" customHeight="1">
      <c r="A15" s="1">
        <v>9</v>
      </c>
      <c r="B15" s="6"/>
      <c r="C15" s="6"/>
      <c r="D15" s="6"/>
      <c r="E15" s="6"/>
      <c r="F15" s="6"/>
      <c r="G15" s="6"/>
      <c r="H15" s="5">
        <f t="shared" si="0"/>
        <v>0</v>
      </c>
      <c r="I15" s="4" t="str">
        <f t="shared" si="1"/>
        <v>НЕТ РЕЗУЛЬТАТА</v>
      </c>
    </row>
    <row r="16" spans="1:14" ht="23.25" customHeight="1">
      <c r="A16" s="1">
        <v>10</v>
      </c>
      <c r="B16" s="6"/>
      <c r="C16" s="6"/>
      <c r="D16" s="6"/>
      <c r="E16" s="6"/>
      <c r="F16" s="6"/>
      <c r="G16" s="6"/>
      <c r="H16" s="5">
        <f t="shared" si="0"/>
        <v>0</v>
      </c>
      <c r="I16" s="4" t="str">
        <f t="shared" si="1"/>
        <v>НЕТ РЕЗУЛЬТАТА</v>
      </c>
    </row>
    <row r="17" spans="1:9" ht="23.25" customHeight="1">
      <c r="A17" s="1">
        <v>11</v>
      </c>
      <c r="B17" s="6"/>
      <c r="C17" s="6"/>
      <c r="D17" s="6"/>
      <c r="E17" s="6"/>
      <c r="F17" s="6"/>
      <c r="G17" s="6"/>
      <c r="H17" s="5">
        <f t="shared" si="0"/>
        <v>0</v>
      </c>
      <c r="I17" s="4" t="str">
        <f t="shared" si="1"/>
        <v>НЕТ РЕЗУЛЬТАТА</v>
      </c>
    </row>
    <row r="18" spans="1:9" ht="23.25" customHeight="1">
      <c r="A18" s="1">
        <v>12</v>
      </c>
      <c r="B18" s="6"/>
      <c r="C18" s="6"/>
      <c r="D18" s="6"/>
      <c r="E18" s="6"/>
      <c r="F18" s="6"/>
      <c r="G18" s="6"/>
      <c r="H18" s="5">
        <f t="shared" si="0"/>
        <v>0</v>
      </c>
      <c r="I18" s="4" t="str">
        <f t="shared" si="1"/>
        <v>НЕТ РЕЗУЛЬТАТА</v>
      </c>
    </row>
    <row r="19" spans="1:9" ht="23.25" customHeight="1">
      <c r="A19" s="1">
        <v>13</v>
      </c>
      <c r="B19" s="6"/>
      <c r="C19" s="6"/>
      <c r="D19" s="6"/>
      <c r="E19" s="6"/>
      <c r="F19" s="6"/>
      <c r="G19" s="6"/>
      <c r="H19" s="5">
        <f t="shared" si="0"/>
        <v>0</v>
      </c>
      <c r="I19" s="4" t="str">
        <f t="shared" si="1"/>
        <v>НЕТ РЕЗУЛЬТАТА</v>
      </c>
    </row>
    <row r="20" spans="1:9" ht="23.25" customHeight="1">
      <c r="A20" s="1">
        <v>14</v>
      </c>
      <c r="B20" s="6"/>
      <c r="C20" s="6"/>
      <c r="D20" s="6"/>
      <c r="E20" s="6"/>
      <c r="F20" s="6"/>
      <c r="G20" s="6"/>
      <c r="H20" s="5">
        <f t="shared" si="0"/>
        <v>0</v>
      </c>
      <c r="I20" s="4" t="str">
        <f t="shared" si="1"/>
        <v>НЕТ РЕЗУЛЬТАТА</v>
      </c>
    </row>
    <row r="21" spans="1:9" ht="23.25" customHeight="1">
      <c r="A21" s="1">
        <v>15</v>
      </c>
      <c r="B21" s="6"/>
      <c r="C21" s="6"/>
      <c r="D21" s="6"/>
      <c r="E21" s="6"/>
      <c r="F21" s="6"/>
      <c r="G21" s="6"/>
      <c r="H21" s="5">
        <f t="shared" si="0"/>
        <v>0</v>
      </c>
      <c r="I21" s="4" t="str">
        <f t="shared" si="1"/>
        <v>НЕТ РЕЗУЛЬТАТА</v>
      </c>
    </row>
    <row r="22" spans="1:9" ht="23.25" customHeight="1">
      <c r="A22" s="1">
        <v>16</v>
      </c>
      <c r="B22" s="6"/>
      <c r="C22" s="6"/>
      <c r="D22" s="6"/>
      <c r="E22" s="6"/>
      <c r="F22" s="6"/>
      <c r="G22" s="6"/>
      <c r="H22" s="5">
        <f t="shared" si="0"/>
        <v>0</v>
      </c>
      <c r="I22" s="4" t="str">
        <f t="shared" si="1"/>
        <v>НЕТ РЕЗУЛЬТАТА</v>
      </c>
    </row>
    <row r="23" spans="1:9" ht="23.25" customHeight="1">
      <c r="A23" s="1">
        <v>17</v>
      </c>
      <c r="B23" s="6"/>
      <c r="C23" s="6"/>
      <c r="D23" s="6"/>
      <c r="E23" s="6"/>
      <c r="F23" s="6"/>
      <c r="G23" s="6"/>
      <c r="H23" s="5">
        <f t="shared" si="0"/>
        <v>0</v>
      </c>
      <c r="I23" s="4" t="str">
        <f t="shared" si="1"/>
        <v>НЕТ РЕЗУЛЬТАТА</v>
      </c>
    </row>
    <row r="24" spans="1:9" ht="23.25" customHeight="1">
      <c r="A24" s="1">
        <v>18</v>
      </c>
      <c r="B24" s="6"/>
      <c r="C24" s="6"/>
      <c r="D24" s="6"/>
      <c r="E24" s="6"/>
      <c r="F24" s="6"/>
      <c r="G24" s="6"/>
      <c r="H24" s="5">
        <f t="shared" si="0"/>
        <v>0</v>
      </c>
      <c r="I24" s="4" t="str">
        <f t="shared" si="1"/>
        <v>НЕТ РЕЗУЛЬТАТА</v>
      </c>
    </row>
    <row r="25" spans="1:9" ht="23.25" customHeight="1">
      <c r="A25" s="1">
        <v>19</v>
      </c>
      <c r="B25" s="6"/>
      <c r="C25" s="6"/>
      <c r="D25" s="6"/>
      <c r="E25" s="6"/>
      <c r="F25" s="6"/>
      <c r="G25" s="6"/>
      <c r="H25" s="5">
        <f t="shared" si="0"/>
        <v>0</v>
      </c>
      <c r="I25" s="4" t="str">
        <f t="shared" si="1"/>
        <v>НЕТ РЕЗУЛЬТАТА</v>
      </c>
    </row>
    <row r="26" spans="1:9" ht="23.25" customHeight="1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algorithmName="SHA-512" hashValue="AL6LbGDgjr8OcXB6HfiFVfQLR5G1TenpHBR3H7VsAyK//kDFY6Sg2sWHkAl04r72U3Z8jklkKDhMnRjwJYYHUg==" saltValue="VnH6Vj/bA2jGILQHYb0KMw==" spinCount="100000"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I8" sqref="I8"/>
    </sheetView>
  </sheetViews>
  <sheetFormatPr defaultRowHeight="15"/>
  <cols>
    <col min="2" max="2" width="30.7109375" customWidth="1"/>
    <col min="6" max="6" width="13.42578125" customWidth="1"/>
    <col min="7" max="7" width="19.7109375" customWidth="1"/>
    <col min="8" max="8" width="13.7109375" customWidth="1"/>
    <col min="9" max="9" width="15.140625" customWidth="1"/>
    <col min="10" max="10" width="24" customWidth="1"/>
    <col min="11" max="11" width="13.7109375" customWidth="1"/>
    <col min="12" max="12" width="25.7109375" customWidth="1"/>
    <col min="13" max="13" width="27" customWidth="1"/>
    <col min="14" max="14" width="29" customWidth="1"/>
    <col min="15" max="15" width="14" customWidth="1"/>
  </cols>
  <sheetData>
    <row r="1" spans="1:15" ht="30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2</v>
      </c>
      <c r="L2" s="9">
        <f>COUNTIF(J7:J507,"*низкий*")</f>
        <v>1</v>
      </c>
      <c r="M2" s="10">
        <f>COUNTIF(J7:J507,"*средний*")</f>
        <v>1</v>
      </c>
      <c r="N2" s="11">
        <f>COUNTIF(J7:J507,"*высокий*")</f>
        <v>0</v>
      </c>
      <c r="O2" s="15">
        <f>COUNTIF(J7:J507,"НЕТ РЕЗУЛЬТАТА")</f>
        <v>498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51</v>
      </c>
      <c r="C7" s="6">
        <v>1</v>
      </c>
      <c r="D7" s="6">
        <v>1</v>
      </c>
      <c r="E7" s="6">
        <v>1</v>
      </c>
      <c r="F7" s="6">
        <v>3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8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52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fMafGFguzsvs71hrccu3iKEchL0ZXGg4MXWzEaPaGVW96YgwtATL5rnQGgguiRm0llM6jkKLWdyG+0+F4HLH9w==" saltValue="Qjb71/VazugYzX+kC4lHKQ==" spinCount="100000"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I7" sqref="I7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1" customWidth="1"/>
    <col min="10" max="10" width="24" customWidth="1"/>
    <col min="11" max="11" width="15.140625" customWidth="1"/>
    <col min="12" max="12" width="27.7109375" customWidth="1"/>
    <col min="13" max="13" width="27.85546875" customWidth="1"/>
    <col min="14" max="14" width="27.5703125" customWidth="1"/>
    <col min="15" max="15" width="14.28515625" customWidth="1"/>
  </cols>
  <sheetData>
    <row r="1" spans="1:15" ht="30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</v>
      </c>
      <c r="L2" s="9">
        <f>COUNTIF(J7:J507,"*низкий*")</f>
        <v>0</v>
      </c>
      <c r="M2" s="10">
        <f>COUNTIF(J7:J507,"*средний*")</f>
        <v>1</v>
      </c>
      <c r="N2" s="11">
        <f>COUNTIF(J7:J507,"*высокий*")</f>
        <v>0</v>
      </c>
      <c r="O2" s="14">
        <f>COUNTIF(J7:J507,"НЕТ РЕЗУЛЬТАТА")</f>
        <v>499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53</v>
      </c>
      <c r="C7" s="6">
        <v>2</v>
      </c>
      <c r="D7" s="6">
        <v>1</v>
      </c>
      <c r="E7" s="6">
        <v>2</v>
      </c>
      <c r="F7" s="6">
        <v>2</v>
      </c>
      <c r="G7" s="6">
        <v>1</v>
      </c>
      <c r="H7" s="6">
        <v>2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7YjzTc0355J6jja4CT9q0pOAHpZTSird+c1bbsS3gLhrniKeaH+Gfloei/Kee+QWEjmLVUJQxdnVA7zqi7pYTQ==" saltValue="AARGQfvw9NFXv0PYXiktj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I8" sqref="I8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42578125" customWidth="1"/>
    <col min="10" max="10" width="24" customWidth="1"/>
    <col min="11" max="11" width="14.85546875" customWidth="1"/>
    <col min="12" max="12" width="25.5703125" customWidth="1"/>
    <col min="13" max="13" width="27.140625" customWidth="1"/>
    <col min="14" max="14" width="29" customWidth="1"/>
    <col min="15" max="15" width="14" customWidth="1"/>
  </cols>
  <sheetData>
    <row r="1" spans="1:15" ht="30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2</v>
      </c>
      <c r="L2" s="9">
        <f>COUNTIF(J7:J507,"*низкий*")</f>
        <v>0</v>
      </c>
      <c r="M2" s="10">
        <f>COUNTIF(J7:J507,"*средний*")</f>
        <v>2</v>
      </c>
      <c r="N2" s="11">
        <f>COUNTIF(J7:J507,"*высокий*")</f>
        <v>0</v>
      </c>
      <c r="O2" s="14">
        <f>COUNTIF(J7:J507,"НЕТ РЕЗУЛЬТАТА")</f>
        <v>498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54</v>
      </c>
      <c r="C7" s="6">
        <v>1</v>
      </c>
      <c r="D7" s="6">
        <v>2</v>
      </c>
      <c r="E7" s="6">
        <v>2</v>
      </c>
      <c r="F7" s="6">
        <v>3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 t="s">
        <v>55</v>
      </c>
      <c r="C8" s="6">
        <v>3</v>
      </c>
      <c r="D8" s="6">
        <v>1</v>
      </c>
      <c r="E8" s="6">
        <v>3</v>
      </c>
      <c r="F8" s="6">
        <v>1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12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oCcA3zQmhS/ryii72dlHAdxhB56UgHsa1+64vWqw1Nr7RQR69rmPAnTPHRFUYobuZsVHUoRK9w1PxZ1FymuvA==" saltValue="iBDlADAWJqAdVMK7t71W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L105" sqref="L105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28515625" customWidth="1"/>
    <col min="10" max="10" width="24" customWidth="1"/>
    <col min="11" max="11" width="13.7109375" customWidth="1"/>
    <col min="12" max="13" width="26.85546875" customWidth="1"/>
    <col min="14" max="14" width="31.5703125" customWidth="1"/>
    <col min="15" max="15" width="14.28515625" customWidth="1"/>
  </cols>
  <sheetData>
    <row r="1" spans="1:15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0</v>
      </c>
      <c r="L2" s="9">
        <f>COUNTIF(J7:J507,"*низкий*")</f>
        <v>0</v>
      </c>
      <c r="M2" s="10">
        <f>COUNTIF(J7:J507,"*средний*")</f>
        <v>0</v>
      </c>
      <c r="N2" s="11">
        <f>COUNTIF(J7:J507,"*высокий*")</f>
        <v>0</v>
      </c>
      <c r="O2" s="14">
        <f>COUNTIF(J7:J507,"НЕТ РЕЗУЛЬТАТА")</f>
        <v>500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/>
      <c r="C7" s="6"/>
      <c r="D7" s="6"/>
      <c r="E7" s="6"/>
      <c r="F7" s="6"/>
      <c r="G7" s="6"/>
      <c r="H7" s="6"/>
      <c r="I7" s="4">
        <f>IF(AND(SUM(C7:H7)&lt;=18,(SUM(C7:H7)&gt;=0)),SUM(C7:H7),"Сумма баллов не может быть больше 18")</f>
        <v>0</v>
      </c>
      <c r="J7" s="4" t="str">
        <f>IF(AND(I7&lt;7,I7&gt;0),"НИЗКИЙ",IF(AND(I7&lt;13,I7&gt;=7),"СРЕДНИЙ",IF(AND(I7&lt;19,I7&gt;=13),"ВЫСОКИЙ",IF(AND(I7&lt;5,I7=0),"НЕТ РЕЗУЛЬТАТА","ОШИБКА"))))</f>
        <v>НЕТ РЕЗУЛЬТАТА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NLObR8Ro47amJcVGBECeyu6nkB+Hf463KcqmIt4GWXnhDmoD2ariRFv6brKPEcaDlkQT2OPl6bL/mgJnkj1RHw==" saltValue="YRTeEAI4pUQRfZIsOBqdI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J7" sqref="J7"/>
    </sheetView>
  </sheetViews>
  <sheetFormatPr defaultRowHeight="1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85546875" customWidth="1"/>
    <col min="10" max="10" width="24" customWidth="1"/>
    <col min="11" max="11" width="14" customWidth="1"/>
    <col min="12" max="12" width="28.28515625" customWidth="1"/>
    <col min="13" max="13" width="28" customWidth="1"/>
    <col min="14" max="14" width="27.42578125" customWidth="1"/>
    <col min="15" max="15" width="12" customWidth="1"/>
  </cols>
  <sheetData>
    <row r="1" spans="1:15" ht="30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</v>
      </c>
      <c r="L2" s="9">
        <f>COUNTIF(J7:J507,"*низкий*")</f>
        <v>0</v>
      </c>
      <c r="M2" s="10">
        <f>COUNTIF(J7:J507,"*средний*")</f>
        <v>1</v>
      </c>
      <c r="N2" s="11">
        <f>COUNTIF(J7:J507,"*высокий*")</f>
        <v>0</v>
      </c>
      <c r="O2" s="14">
        <f>COUNTIF(J7:J507,"НЕТ РЕЗУЛЬТАТА")</f>
        <v>499</v>
      </c>
    </row>
    <row r="3" spans="1:1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>
      <c r="A7" s="1">
        <v>1</v>
      </c>
      <c r="B7" s="6" t="s">
        <v>56</v>
      </c>
      <c r="C7" s="6">
        <v>1</v>
      </c>
      <c r="D7" s="6">
        <v>3</v>
      </c>
      <c r="E7" s="6">
        <v>3</v>
      </c>
      <c r="F7" s="6">
        <v>2</v>
      </c>
      <c r="G7" s="6">
        <v>1</v>
      </c>
      <c r="H7" s="6">
        <v>2</v>
      </c>
      <c r="I7" s="4">
        <f>IF(AND(SUM(C7:H7)&lt;=18,(SUM(C7:H7)&gt;=0)),SUM(C7:H7),"Сумма баллов не может быть больше 18")</f>
        <v>12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>
      <c r="A8" s="1">
        <v>2</v>
      </c>
      <c r="B8" s="6"/>
      <c r="C8" s="6"/>
      <c r="D8" s="6"/>
      <c r="E8" s="6"/>
      <c r="F8" s="6"/>
      <c r="G8" s="6"/>
      <c r="H8" s="6"/>
      <c r="I8" s="4">
        <f t="shared" ref="I8:I71" si="0">IF(AND(SUM(C8:H8)&lt;=18,(SUM(C8:H8)&gt;=0)),SUM(C8:H8),"Сумма баллов не может быть больше 18")</f>
        <v>0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НЕТ РЕЗУЛЬТАТА</v>
      </c>
    </row>
    <row r="9" spans="1:15" ht="30.75" customHeight="1">
      <c r="A9" s="1">
        <v>3</v>
      </c>
      <c r="B9" s="6"/>
      <c r="C9" s="6"/>
      <c r="D9" s="6"/>
      <c r="E9" s="6"/>
      <c r="F9" s="6"/>
      <c r="G9" s="6"/>
      <c r="H9" s="6"/>
      <c r="I9" s="4">
        <f t="shared" si="0"/>
        <v>0</v>
      </c>
      <c r="J9" s="4" t="str">
        <f t="shared" si="1"/>
        <v>НЕТ РЕЗУЛЬТАТА</v>
      </c>
    </row>
    <row r="10" spans="1:15" ht="30.75" customHeight="1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O9fYPEOfJT2fYMK5poLAY1osb6AOt05E34Z5aTtauD3AOqdNdBO+qxvSecmnlfuBmXjLkuqUdioeU/UfjZ6LEA==" saltValue="L3yFq5F3JtgE3mnZioch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1</cp:lastModifiedBy>
  <dcterms:created xsi:type="dcterms:W3CDTF">2015-06-05T18:19:34Z</dcterms:created>
  <dcterms:modified xsi:type="dcterms:W3CDTF">2020-10-17T17:56:12Z</dcterms:modified>
</cp:coreProperties>
</file>